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iml.fhg.de\Proj\IML\GILA\05_Ausarbeitungen_Arbeitspakete\Task 4.1+4.2 Average values energy efficiency + carbon intensity\Dokumente zum Versand\"/>
    </mc:Choice>
  </mc:AlternateContent>
  <xr:revisionPtr revIDLastSave="0" documentId="13_ncr:1_{D541FE23-CC65-4F6A-9D6D-43EE5082F7A6}" xr6:coauthVersionLast="36" xr6:coauthVersionMax="36" xr10:uidLastSave="{00000000-0000-0000-0000-000000000000}"/>
  <bookViews>
    <workbookView xWindow="19600" yWindow="0" windowWidth="28800" windowHeight="11400" xr2:uid="{00000000-000D-0000-FFFF-FFFF00000000}"/>
  </bookViews>
  <sheets>
    <sheet name="Hintergrundinformationen" sheetId="3" r:id="rId1"/>
    <sheet name="blanko Lager+Umschlag" sheetId="4" r:id="rId2"/>
    <sheet name="blanko Terminal" sheetId="8" r:id="rId3"/>
    <sheet name="Data_collection_multiple_sites" sheetId="5" state="hidden" r:id="rId4"/>
  </sheets>
  <definedNames>
    <definedName name="_xlnm.Print_Area" localSheetId="1">'blanko Lager+Umschlag'!$A$1:$K$435</definedName>
    <definedName name="_xlnm.Print_Area" localSheetId="2">'blanko Terminal'!$A$1:$L$297</definedName>
  </definedNames>
  <calcPr calcId="191029"/>
  <customWorkbookViews>
    <customWorkbookView name="GILA" guid="{BFA27619-EA3D-4A49-98C6-E2A28009110A}" maximized="1" xWindow="1912" yWindow="-8" windowWidth="1936" windowHeight="1056"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5" i="8" l="1"/>
  <c r="D305" i="8"/>
  <c r="B195" i="8"/>
  <c r="B206" i="8" s="1"/>
  <c r="B224" i="8" s="1"/>
  <c r="B245" i="8" s="1"/>
  <c r="B256" i="8" s="1"/>
  <c r="B260" i="8" s="1"/>
  <c r="D192" i="8"/>
  <c r="K190" i="8"/>
  <c r="B161" i="8"/>
  <c r="C156" i="8"/>
  <c r="C154" i="8"/>
  <c r="C152" i="8"/>
  <c r="C150" i="8"/>
  <c r="C148" i="8"/>
  <c r="C146" i="8"/>
  <c r="C144" i="8"/>
  <c r="C142" i="8"/>
  <c r="C140" i="8"/>
  <c r="C138" i="8"/>
  <c r="D134" i="8"/>
  <c r="D109" i="8"/>
  <c r="D102" i="8"/>
  <c r="D132" i="8" s="1"/>
  <c r="B26" i="8"/>
  <c r="B42" i="8" s="1"/>
  <c r="B50" i="8" s="1"/>
  <c r="B60" i="8" s="1"/>
  <c r="B66" i="8" s="1"/>
  <c r="B80" i="8" s="1"/>
  <c r="B96" i="8" s="1"/>
  <c r="B100" i="8" s="1"/>
  <c r="B24" i="8"/>
  <c r="B20" i="8"/>
  <c r="F370" i="4" l="1"/>
  <c r="F360" i="4"/>
  <c r="F344" i="4"/>
  <c r="F332" i="4"/>
  <c r="F320" i="4"/>
  <c r="C173" i="4"/>
  <c r="D154" i="4"/>
  <c r="D119" i="4"/>
  <c r="D135" i="4" s="1"/>
  <c r="D117" i="4"/>
  <c r="D133" i="4" s="1"/>
  <c r="D115" i="4"/>
  <c r="D131" i="4" s="1"/>
  <c r="H90" i="4"/>
  <c r="H88" i="4"/>
  <c r="H86" i="4"/>
  <c r="H83" i="4"/>
  <c r="H81" i="4"/>
  <c r="G125" i="4" l="1"/>
  <c r="H397" i="4" l="1"/>
  <c r="F397" i="4"/>
  <c r="H438" i="4"/>
  <c r="I438" i="4" s="1"/>
  <c r="J438" i="4" s="1"/>
  <c r="G443" i="4"/>
  <c r="H443" i="4" s="1"/>
  <c r="G438" i="4"/>
  <c r="E443" i="4"/>
  <c r="D447" i="4"/>
  <c r="D443" i="4"/>
  <c r="D438" i="4"/>
  <c r="I152" i="4"/>
  <c r="C209" i="4" l="1"/>
  <c r="C189" i="4"/>
  <c r="C235" i="4"/>
  <c r="C199" i="4"/>
  <c r="C138" i="4"/>
  <c r="C109" i="4"/>
  <c r="I136" i="4"/>
  <c r="I133" i="4"/>
  <c r="I131" i="4"/>
  <c r="G135" i="4"/>
  <c r="G133" i="4"/>
  <c r="G131" i="4"/>
  <c r="G127" i="4"/>
  <c r="B24" i="4"/>
  <c r="B29" i="4" s="1"/>
  <c r="B33" i="4" l="1"/>
  <c r="B44" i="4" s="1"/>
  <c r="CQ2" i="5"/>
  <c r="CP2" i="5"/>
  <c r="CO2" i="5"/>
  <c r="CO1" i="5"/>
  <c r="CF2" i="5"/>
  <c r="CH2" i="5" s="1"/>
  <c r="CK2" i="5" s="1"/>
  <c r="CN2" i="5"/>
  <c r="CM2" i="5"/>
  <c r="CL2" i="5"/>
  <c r="CI2" i="5"/>
  <c r="CG2" i="5"/>
  <c r="CE2" i="5"/>
  <c r="BY2" i="5"/>
  <c r="BT2" i="5"/>
  <c r="BV2" i="5"/>
  <c r="BU2" i="5"/>
  <c r="BS2" i="5"/>
  <c r="BR2" i="5"/>
  <c r="BQ2" i="5"/>
  <c r="BP2" i="5"/>
  <c r="BN2" i="5"/>
  <c r="BO2" i="5"/>
  <c r="BJ2" i="5"/>
  <c r="BG2" i="5"/>
  <c r="BF2" i="5"/>
  <c r="BD2" i="5"/>
  <c r="BC2" i="5"/>
  <c r="BB2" i="5"/>
  <c r="AZ2" i="5"/>
  <c r="AX2" i="5"/>
  <c r="BA2" i="5"/>
  <c r="AY2" i="5"/>
  <c r="AV2" i="5"/>
  <c r="AW2" i="5"/>
  <c r="AT2" i="5"/>
  <c r="AS2" i="5"/>
  <c r="AP1" i="5"/>
  <c r="AR2" i="5"/>
  <c r="AQ2" i="5"/>
  <c r="AP2" i="5"/>
  <c r="AK1" i="5"/>
  <c r="AJ3" i="5"/>
  <c r="AH3" i="5"/>
  <c r="AF3" i="5"/>
  <c r="AE2" i="5"/>
  <c r="AD2" i="5"/>
  <c r="AC2" i="5"/>
  <c r="I1" i="5"/>
  <c r="G1" i="5"/>
  <c r="H1" i="5" l="1"/>
  <c r="L1" i="5"/>
  <c r="B66" i="4"/>
  <c r="AB3" i="5"/>
  <c r="Z3" i="5"/>
  <c r="AA2" i="5"/>
  <c r="Y2" i="5"/>
  <c r="X3" i="5"/>
  <c r="V3" i="5"/>
  <c r="W2" i="5"/>
  <c r="U2" i="5"/>
  <c r="T2" i="5"/>
  <c r="S2" i="5"/>
  <c r="R2" i="5"/>
  <c r="Q2" i="5"/>
  <c r="P2" i="5"/>
  <c r="O2" i="5"/>
  <c r="N2" i="5"/>
  <c r="M2" i="5"/>
  <c r="L2" i="5"/>
  <c r="K2" i="5"/>
  <c r="J2" i="5"/>
  <c r="I2" i="5"/>
  <c r="H2" i="5"/>
  <c r="G2" i="5"/>
  <c r="F2" i="5"/>
  <c r="E2" i="5"/>
  <c r="D2" i="5"/>
  <c r="C2" i="5"/>
  <c r="B2" i="5"/>
  <c r="CT2" i="5"/>
  <c r="CS2" i="5"/>
  <c r="B76" i="4" l="1"/>
  <c r="AD1" i="5" s="1"/>
  <c r="B94" i="4"/>
  <c r="BI2" i="5"/>
  <c r="B100" i="4" l="1"/>
  <c r="B106" i="4" s="1"/>
  <c r="B109" i="4" s="1"/>
  <c r="AC1" i="5"/>
  <c r="AE1" i="5" l="1"/>
  <c r="Q1" i="5" l="1"/>
  <c r="B138" i="4"/>
  <c r="B150" i="4" s="1"/>
  <c r="B157" i="4" s="1"/>
  <c r="B171" i="4" s="1"/>
  <c r="B173" i="4" s="1"/>
  <c r="BN1" i="5" l="1"/>
  <c r="AS1" i="5"/>
  <c r="B189" i="4" l="1"/>
  <c r="BJ1" i="5" l="1"/>
  <c r="B199" i="4"/>
  <c r="B208" i="4" s="1"/>
  <c r="B235" i="4" s="1"/>
  <c r="CE1" i="5" l="1"/>
  <c r="BY1" i="5"/>
  <c r="B252" i="4"/>
  <c r="B268" i="4"/>
  <c r="B290" i="4" s="1"/>
  <c r="B303" i="4" l="1"/>
  <c r="B399" i="4"/>
  <c r="B395" i="4"/>
  <c r="B38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Dobers, Kerstin</author>
  </authors>
  <commentList>
    <comment ref="H2" authorId="0" shapeId="0" xr:uid="{00000000-0006-0000-0300-000001000000}">
      <text>
        <r>
          <rPr>
            <sz val="9"/>
            <color indexed="81"/>
            <rFont val="Segoe UI"/>
            <family val="2"/>
          </rPr>
          <t xml:space="preserve">* i.e. including inherent short-term storage, i.e. buffering or storage less then e.g. 24 hours
</t>
        </r>
      </text>
    </comment>
    <comment ref="N2" authorId="0" shapeId="0" xr:uid="{00000000-0006-0000-0300-000002000000}">
      <text>
        <r>
          <rPr>
            <sz val="9"/>
            <color indexed="81"/>
            <rFont val="Segoe UI"/>
            <family val="2"/>
          </rPr>
          <t xml:space="preserve">* Please, consider the number of floors in case of a multi-story building.
</t>
        </r>
      </text>
    </comment>
    <comment ref="T2" authorId="0" shapeId="0" xr:uid="{00000000-0006-0000-0300-000003000000}">
      <text>
        <r>
          <rPr>
            <sz val="9"/>
            <color indexed="81"/>
            <rFont val="Segoe UI"/>
            <family val="2"/>
          </rPr>
          <t xml:space="preserve">* e.g. pallet, box, parcel, shipment, vehicle
</t>
        </r>
      </text>
    </comment>
    <comment ref="CP2" authorId="0" shapeId="0" xr:uid="{00000000-0006-0000-0300-000004000000}">
      <text>
        <r>
          <rPr>
            <sz val="9"/>
            <color indexed="81"/>
            <rFont val="Segoe UI"/>
            <family val="2"/>
          </rPr>
          <t>e.g. Wärmeschutzverordnung (WSchV), Energieeinsparverordnung (EnEV), Erneuerbare-Energien-Wärmegesetz (EEWärmeG)
or DGNB, LEED, BREEAM certification</t>
        </r>
      </text>
    </comment>
  </commentList>
</comments>
</file>

<file path=xl/sharedStrings.xml><?xml version="1.0" encoding="utf-8"?>
<sst xmlns="http://schemas.openxmlformats.org/spreadsheetml/2006/main" count="763" uniqueCount="405">
  <si>
    <t>Name</t>
  </si>
  <si>
    <t>please select</t>
  </si>
  <si>
    <t>m²</t>
  </si>
  <si>
    <t>m</t>
  </si>
  <si>
    <t>kWh</t>
  </si>
  <si>
    <t>MJ</t>
  </si>
  <si>
    <t>If other, please specify</t>
  </si>
  <si>
    <t>kg</t>
  </si>
  <si>
    <t>km</t>
  </si>
  <si>
    <t>Additional notes or general remarks</t>
  </si>
  <si>
    <t>No.</t>
  </si>
  <si>
    <t>Connection to road?</t>
  </si>
  <si>
    <t>Connection to rail?</t>
  </si>
  <si>
    <t>Connection to air?</t>
  </si>
  <si>
    <t>Connection to sea?</t>
  </si>
  <si>
    <t>Connection to inland waterways?</t>
  </si>
  <si>
    <t>Data source</t>
  </si>
  <si>
    <t>Emission factor electricity</t>
  </si>
  <si>
    <t>Use</t>
  </si>
  <si>
    <t>In wich year</t>
  </si>
  <si>
    <t>xx percent of?</t>
  </si>
  <si>
    <t>pallet</t>
  </si>
  <si>
    <t>Yes.</t>
  </si>
  <si>
    <t>measured data</t>
  </si>
  <si>
    <t xml:space="preserve"> </t>
  </si>
  <si>
    <t>Lighting</t>
  </si>
  <si>
    <t>adhoc-TEU</t>
  </si>
  <si>
    <t>m³</t>
  </si>
  <si>
    <t>20'</t>
  </si>
  <si>
    <t>40'</t>
  </si>
  <si>
    <t>h</t>
  </si>
  <si>
    <t>R-22</t>
  </si>
  <si>
    <t>R-32</t>
  </si>
  <si>
    <t>R-115</t>
  </si>
  <si>
    <t>R-125</t>
  </si>
  <si>
    <t>R-134a</t>
  </si>
  <si>
    <t>R-143a</t>
  </si>
  <si>
    <t>R-290</t>
  </si>
  <si>
    <t>R-404A</t>
  </si>
  <si>
    <t>R-407C</t>
  </si>
  <si>
    <t>R-410A</t>
  </si>
  <si>
    <t>R-417C</t>
  </si>
  <si>
    <t>R-504</t>
  </si>
  <si>
    <t>R-600</t>
  </si>
  <si>
    <t>R-717</t>
  </si>
  <si>
    <t>R-744</t>
  </si>
  <si>
    <t>Unternehmen</t>
  </si>
  <si>
    <t>Kontaktperson</t>
  </si>
  <si>
    <t>Telefonnummer</t>
  </si>
  <si>
    <t>Datum</t>
  </si>
  <si>
    <t>Fragebogen beantwortet durch</t>
  </si>
  <si>
    <t>Name / Adresse des Logistikstandortes</t>
  </si>
  <si>
    <t>Straße</t>
  </si>
  <si>
    <t>Land</t>
  </si>
  <si>
    <t>PLZ / Stadt</t>
  </si>
  <si>
    <t>Bitte wählen Sie die Hauptbranche aus.</t>
  </si>
  <si>
    <t>Kommissionierung von Waren</t>
  </si>
  <si>
    <t>Ergänzende Tätigkeiten</t>
  </si>
  <si>
    <t>Grundfläche des gesamten Grundstücks</t>
  </si>
  <si>
    <t>Logistikbereich im Innenbereich*</t>
  </si>
  <si>
    <t>Grundfläche</t>
  </si>
  <si>
    <t>Lichte Gebäudehöhe</t>
  </si>
  <si>
    <t>* Bitte beachten Sie die Anzahl der Etagen bei einem mehrstöckigen Gebäude (ohne Büros, Kantine etc.)</t>
  </si>
  <si>
    <t>Gekühlt</t>
  </si>
  <si>
    <t>Gefroren</t>
  </si>
  <si>
    <t>Tage</t>
  </si>
  <si>
    <t>Bodellagerung*</t>
  </si>
  <si>
    <t>* Lagerform in der Regel mit Höhen von &gt;12 m, automatisch bedient durch Regalbediengeräte</t>
  </si>
  <si>
    <t>Lagerung auf Fördertechnik</t>
  </si>
  <si>
    <t>Lagerung von Schüttgut</t>
  </si>
  <si>
    <t>Regallagerung oder Lagerung in Gestellen</t>
  </si>
  <si>
    <t>% des Warenumschlags</t>
  </si>
  <si>
    <t>* z.B. Förderbänder</t>
  </si>
  <si>
    <t>* z.B. Gabelstapler</t>
  </si>
  <si>
    <t>Betriebsstunden des Standorts pro Jahr</t>
  </si>
  <si>
    <t>Schichten pro Tag</t>
  </si>
  <si>
    <t>Die folgenden Daten beziehen sich auf das Bilanzjahr</t>
  </si>
  <si>
    <t>Basiseinheit [Tonnen]</t>
  </si>
  <si>
    <t>Gesamter Warenausgang</t>
  </si>
  <si>
    <t>Tonnen</t>
  </si>
  <si>
    <t>mit Kommissionierung</t>
  </si>
  <si>
    <t>ohne Kommissionierung</t>
  </si>
  <si>
    <t>Alternative Basiseinheit*</t>
  </si>
  <si>
    <t>Umrechnungsfaktor</t>
  </si>
  <si>
    <t>davon</t>
  </si>
  <si>
    <t>aus dem nationalen Stromnetz</t>
  </si>
  <si>
    <t>vor Ort produziert</t>
  </si>
  <si>
    <t>Für die Innenbeleuchtung</t>
  </si>
  <si>
    <t>Für die Hofbeleuchtung</t>
  </si>
  <si>
    <t>Für andere, bitte spezifizieren</t>
  </si>
  <si>
    <t>mit Stetigförderern</t>
  </si>
  <si>
    <t>mit Unstetigkeitsförderern</t>
  </si>
  <si>
    <t>Diesel / Biodiesel</t>
  </si>
  <si>
    <t>LNG (verflüssigtes Erdgas)</t>
  </si>
  <si>
    <t>LPG (verflüssigtes Erdölgas)</t>
  </si>
  <si>
    <t>CNG (komprimiertes Erdgas)</t>
  </si>
  <si>
    <t>Wasserstoff</t>
  </si>
  <si>
    <t>mit einem Biodieselanteil von</t>
  </si>
  <si>
    <t>mit einem Ethanolanteil von</t>
  </si>
  <si>
    <t>z.B. 0% = 100% Diesel</t>
  </si>
  <si>
    <t>z.B. 0% = 100% Benzin</t>
  </si>
  <si>
    <t>mit Wasserstofftyp</t>
  </si>
  <si>
    <t>* nicht in anderen Bereichen wie Büros</t>
  </si>
  <si>
    <t>kg nachgefüllt</t>
  </si>
  <si>
    <t>Kunststoffverpackungen</t>
  </si>
  <si>
    <t>Paletten</t>
  </si>
  <si>
    <t>Verpackungsabfälle aus Kunststoff</t>
  </si>
  <si>
    <t>Verpackungsabfälle aus Karton</t>
  </si>
  <si>
    <t>Transportverpackung</t>
  </si>
  <si>
    <t>Menge</t>
  </si>
  <si>
    <t>Materialtyp</t>
  </si>
  <si>
    <t>z.B. LDPE, PP, PLA</t>
  </si>
  <si>
    <t>z.B. 0% = 100% Neuware</t>
  </si>
  <si>
    <t>z.B. Karton</t>
  </si>
  <si>
    <t>z.B. Mehrweg-Holzpalette</t>
  </si>
  <si>
    <t>Palette</t>
  </si>
  <si>
    <t>z.B. Luftpolsterfolie</t>
  </si>
  <si>
    <t>z.B. Einweg-Holzpaletten</t>
  </si>
  <si>
    <t>ersetztes Material</t>
  </si>
  <si>
    <t>Manuelle Erfassung</t>
  </si>
  <si>
    <t>Warenwirtschaftssystem (Modul)</t>
  </si>
  <si>
    <t>Lagerverwaltungssystem (Modul)</t>
  </si>
  <si>
    <t>Transport Management System (Modul)</t>
  </si>
  <si>
    <t>Spezialisiertes System für die Treibhausgasbilanzierung</t>
  </si>
  <si>
    <t>Betriebliches QHSE-Managementsystem</t>
  </si>
  <si>
    <t>Wenn die Liste nicht zutrifft, bitte angeben:</t>
  </si>
  <si>
    <t>Informationen zur heutigen Treibhausgasbilanzierung</t>
  </si>
  <si>
    <t>Informationen zu Energieeffizienzmaßnahmen des Logistikgebäudes</t>
  </si>
  <si>
    <t>Wenn Sie weitere Analysen zu Energieeffizienzmaßnahmen unterstützen wollen, erweitern Sie bitte den Fragebogen.</t>
  </si>
  <si>
    <t>Bitte geben Sie an, ob die unten aufgeführten energieeffizienten Lösungen bereits vorhanden sind oder 
inwieweit sie im Hinblick auf ein mögliches Interesse oder zukünftige Investitionen priorisiert werden.</t>
  </si>
  <si>
    <t>Beispiel</t>
  </si>
  <si>
    <t>Wärmedämmung</t>
  </si>
  <si>
    <t>Laderampen mit isolierten Türen</t>
  </si>
  <si>
    <t>Ökologisches Gebäude</t>
  </si>
  <si>
    <t>Kühlendes Dach</t>
  </si>
  <si>
    <t>Gründach</t>
  </si>
  <si>
    <t>Betriebsmittel</t>
  </si>
  <si>
    <t>Sonnenkollektoren</t>
  </si>
  <si>
    <t>Systeme zur Sammlung und Wiederverwendung von Regenwasser</t>
  </si>
  <si>
    <t xml:space="preserve">LED-Beleuchtung		</t>
  </si>
  <si>
    <t>Sensoren zur Reduzierung des Lichtverbrauchs</t>
  </si>
  <si>
    <t>Natürliche Beleuchtung &amp; weiße Wände</t>
  </si>
  <si>
    <t>Solarröhren</t>
  </si>
  <si>
    <t>Lithium-Ionen-Batterien</t>
  </si>
  <si>
    <t xml:space="preserve">Wasserstoffbetriebene Brennstoffzellen-Gabelstapler	</t>
  </si>
  <si>
    <t xml:space="preserve">Brennstoffzellen-/Batterie-Hybrid-Gabelstapler	</t>
  </si>
  <si>
    <t>Hochfrequenz-Batterieladung</t>
  </si>
  <si>
    <t>Bremssysteme mit Energierückgewinnung</t>
  </si>
  <si>
    <t>Werkstoffe</t>
  </si>
  <si>
    <t>Reduzierung von Verpackungen</t>
  </si>
  <si>
    <t>Erneuerbare / biobasierte Materialien</t>
  </si>
  <si>
    <t>Optimierung der Fahrstrecke</t>
  </si>
  <si>
    <t>Priorität</t>
  </si>
  <si>
    <t>1 = max. Priorität, 5 = min. Priorität</t>
  </si>
  <si>
    <t xml:space="preserve">In GILA analysieren wir auch bestehende und zukünftige Hoflogistikkonzepte. </t>
  </si>
  <si>
    <t>pro Spitzentag</t>
  </si>
  <si>
    <t>Tanklastwagen</t>
  </si>
  <si>
    <t>Sprinter</t>
  </si>
  <si>
    <t xml:space="preserve">Wenn Sie eine Frage haben, zögern Sie bitte nicht, uns zu kontaktieren. </t>
  </si>
  <si>
    <t xml:space="preserve">Wir würden uns freuen, wenn Sie Ihre Daten bis zum 30.06.2021 zurücksenden könnten. </t>
  </si>
  <si>
    <t>Bitte senden Sie die Datei an Kerstin Dobers: kerstin.dobers@iml.fraunhofer.de</t>
  </si>
  <si>
    <t>Herzlichen Dank für Ihre Zeit und Ihren Beitrag!</t>
  </si>
  <si>
    <t>Zusätzliche Hinweise / allgemeine Bemerkungen</t>
  </si>
  <si>
    <t>bitte auswählen</t>
  </si>
  <si>
    <t>Automobilindustrie</t>
  </si>
  <si>
    <t>Getränke</t>
  </si>
  <si>
    <t>Unterhaltungselektronik</t>
  </si>
  <si>
    <t>Mode &amp; Bekleidung</t>
  </si>
  <si>
    <t>Lebensmittel (gekühlt / gefroren)</t>
  </si>
  <si>
    <t>Möbel</t>
  </si>
  <si>
    <t>Pharmazeutische Produkte</t>
  </si>
  <si>
    <t>Mehrere Sektoren</t>
  </si>
  <si>
    <t>Andere (bitte angeben)</t>
  </si>
  <si>
    <t>Am Standort ist der Umschlag die Hauptdienstleistung (&gt;80% des Volumens).</t>
  </si>
  <si>
    <t>Am Standort sind sowohl Umschlag als auch Lagerhaltung relevante Dienstleistungen.</t>
  </si>
  <si>
    <t>Am Standort ist die Lagerhaltung die Hauptdienstleistung (&gt;80% des Volumens).</t>
  </si>
  <si>
    <t>Ja.</t>
  </si>
  <si>
    <t>Nein.</t>
  </si>
  <si>
    <t>Nein, nationaler Strommix</t>
  </si>
  <si>
    <t>Kilogramm</t>
  </si>
  <si>
    <t>grüner H2</t>
  </si>
  <si>
    <t>blauer H2</t>
  </si>
  <si>
    <t>grauer H2</t>
  </si>
  <si>
    <t>Zentrale Excel-Dateien</t>
  </si>
  <si>
    <t>Transportmanagement-System (Modul)</t>
  </si>
  <si>
    <t>Spezialisiertes System für THG-Bilanzierung</t>
  </si>
  <si>
    <t>Betriebliches QHSE-Management-System</t>
  </si>
  <si>
    <t>Ja, für (fast) alle Standorte des Unternehmens.</t>
  </si>
  <si>
    <t>Ja, zum Sammeln und Speichern von Daten.</t>
  </si>
  <si>
    <t>Ja, zum Auswerten und Visualisieren von KPIs.</t>
  </si>
  <si>
    <t>Der Logistikhof passt gut zum Betrieb.</t>
  </si>
  <si>
    <t>Der Logistikhof ist unterdimensioniert.</t>
  </si>
  <si>
    <t>Der Logistikhof ist zu groß.</t>
  </si>
  <si>
    <t>Erdgas</t>
  </si>
  <si>
    <t>Heizöl</t>
  </si>
  <si>
    <t>Fernwärme</t>
  </si>
  <si>
    <t>Holzpellets</t>
  </si>
  <si>
    <t>Auswahllisten - auszublenden</t>
  </si>
  <si>
    <t>Hochregallager</t>
  </si>
  <si>
    <t>Dezentrale Excel-Dateien</t>
  </si>
  <si>
    <t>Name / Adresse des Terminals:</t>
  </si>
  <si>
    <t>Fragebogen für Terminals</t>
  </si>
  <si>
    <t>Name des Hafens</t>
  </si>
  <si>
    <t>Name des Terminals</t>
  </si>
  <si>
    <t>Container</t>
  </si>
  <si>
    <t>Stapelhöhe der Container</t>
  </si>
  <si>
    <t>Schüttgut</t>
  </si>
  <si>
    <t>Trocken</t>
  </si>
  <si>
    <t>Gekühlt (voll)</t>
  </si>
  <si>
    <t>Trocken (voll)</t>
  </si>
  <si>
    <t>Gesamt</t>
  </si>
  <si>
    <t>Gefriergut</t>
  </si>
  <si>
    <t>Gekühlte Ladung</t>
  </si>
  <si>
    <t>Ladung in kontrollierter Atmosphäre</t>
  </si>
  <si>
    <t>Fracht pro Typ</t>
  </si>
  <si>
    <t>Trockene Containerfracht</t>
  </si>
  <si>
    <t>Stückgut nicht containerisiert</t>
  </si>
  <si>
    <t>Trockenes Massengut</t>
  </si>
  <si>
    <t>Anzahl anlegender Schiffe</t>
  </si>
  <si>
    <t>Gesamt im Terminal</t>
  </si>
  <si>
    <t>Containerschiffe</t>
  </si>
  <si>
    <t>Wenn andere, bitte angeben:</t>
  </si>
  <si>
    <t>Verweilzeit der Container (Jahresdurchschnitt)</t>
  </si>
  <si>
    <t>Bitte angeben</t>
  </si>
  <si>
    <t>Gesamtlänge des Liegeplatzes</t>
  </si>
  <si>
    <t>Anzahl der Liegeplätze</t>
  </si>
  <si>
    <t>Wassertiefe</t>
  </si>
  <si>
    <t>Durchschnittliche Containerbrücken-produktivität</t>
  </si>
  <si>
    <t xml:space="preserve">Mobil </t>
  </si>
  <si>
    <t>Meter</t>
  </si>
  <si>
    <t>Minuten</t>
  </si>
  <si>
    <t>Bewegungen/Stunde</t>
  </si>
  <si>
    <t>Stunden</t>
  </si>
  <si>
    <t xml:space="preserve">Mobile Hafenkräne </t>
  </si>
  <si>
    <t>Lastwagen</t>
  </si>
  <si>
    <t>Gabelstapler bis zu 5 Tonnen</t>
  </si>
  <si>
    <t>Portalhubwagen</t>
  </si>
  <si>
    <t>Greifstapler, Top-Lifter &amp; Leercontainerstapler</t>
  </si>
  <si>
    <t>Arbeit / Belegschaft</t>
  </si>
  <si>
    <t>Anzahl der Hafenarbeiter</t>
  </si>
  <si>
    <t>Jahressumme</t>
  </si>
  <si>
    <t>Umschlag-Container</t>
  </si>
  <si>
    <t>Behälter</t>
  </si>
  <si>
    <t>Monatliche Bewegungen</t>
  </si>
  <si>
    <t>Monatlicher Verbrauch</t>
  </si>
  <si>
    <t>Elektrizität aus dem nationalen Stromnetz</t>
  </si>
  <si>
    <t>Elektrizität, die im Terminal produziert wird</t>
  </si>
  <si>
    <t>Wasser</t>
  </si>
  <si>
    <t>An Schiffe verkaufte Wassermenge</t>
  </si>
  <si>
    <t>Gesamte Arbeitsstunden</t>
  </si>
  <si>
    <t>Jährlicher Gesamtverbrauch</t>
  </si>
  <si>
    <t>Jährlicher Gesamtstromverbrauch</t>
  </si>
  <si>
    <t>Gebäude</t>
  </si>
  <si>
    <t>Lagerung von gekühltem Schüttgut</t>
  </si>
  <si>
    <t>Größe des Terminals</t>
  </si>
  <si>
    <t>Größe der Gebäude</t>
  </si>
  <si>
    <t>Anzahl der Kühlgeräteanschlüsse</t>
  </si>
  <si>
    <t>Energieverbrauch der Geräte</t>
  </si>
  <si>
    <t>Anzahl dieser Art(en)</t>
  </si>
  <si>
    <t>Gesamte jährliche Betriebsstunden</t>
  </si>
  <si>
    <t>Jährliche Bewegungen insgesamt</t>
  </si>
  <si>
    <t>Jährlicher Stromverbrauch</t>
  </si>
  <si>
    <t>Jährlicher Dieselverbrauch</t>
  </si>
  <si>
    <t>Typ(en) und Baujahr des betreffenden Geräts:</t>
  </si>
  <si>
    <t xml:space="preserve">Portal-hubwagen </t>
  </si>
  <si>
    <t>Jährliche Gesamtkilometer</t>
  </si>
  <si>
    <t>Wenn Sie mit mehreren Standorten mitwirken möchten: Bitte kontaktieren Sie uns, 
um Alternativen der Datenbereitstellung zu diesem manuellen Fragebogen zu besprechen.</t>
  </si>
  <si>
    <t>Allgemeine Charakterisierung des Logistikstandortes</t>
  </si>
  <si>
    <t>Fragebogen für Lager und Umschlagstandorte</t>
  </si>
  <si>
    <t>unbekannt</t>
  </si>
  <si>
    <t>Lebensmittel (trocken)</t>
  </si>
  <si>
    <t>* z.B. Zählen, Wiegen, Verpacken (z.B. Promo-Displays für den Einzelhandel), Etikettieren, Konfektionieren, Personalisieren oder andere Mehrwertdienste.</t>
  </si>
  <si>
    <t>Trockenware</t>
  </si>
  <si>
    <t>Lagerung von flüssigen / gasförmigen Gütern</t>
  </si>
  <si>
    <t>* z.B. Palette, Kiste, Paket, Sendung, Fahrzeug</t>
  </si>
  <si>
    <t>Durchschnittliche Entfernung des / der Lieferant(en)</t>
  </si>
  <si>
    <t>z.B. Stretchfolie, Luftpolsterfolie, Umreifungsband</t>
  </si>
  <si>
    <t>Ja, seit 2010</t>
  </si>
  <si>
    <t>minimal</t>
  </si>
  <si>
    <t>maximal</t>
  </si>
  <si>
    <t>Bitte bestimmen Sie die Anzahl der ...</t>
  </si>
  <si>
    <t>Schienengebundenen Portalkräne (RMG)</t>
  </si>
  <si>
    <t>Gummibereiften Portalkräne (RTG)</t>
  </si>
  <si>
    <t>Falls Sie ein offizielles Dokument zu dieser Angelegenheit haben, möchten wir Sie bitten, diese Informationen an Ihre Antwort-E-Mail anzuhängen.</t>
  </si>
  <si>
    <t>Umschlag* und / oder Lagerhaltung</t>
  </si>
  <si>
    <t>* z.B. Wärmeschutzverordnung (WSchV), Energieeinsparverordnung (EnEV), Erneuerbare-Energien-Wärmegesetz (EEWärmeG)
          oder DGNB, LEED, BREEAM Zertifizierung</t>
  </si>
  <si>
    <t>* d.h. Tätigkeiten, die erforderlich sind, um Kundenaufträge durch das Sammeln und Zusammenstellen von Artikeln in einer bestimmten Menge zu erfüllen.</t>
  </si>
  <si>
    <t>Energieträger auswählen</t>
  </si>
  <si>
    <t>Palette(n)</t>
  </si>
  <si>
    <t>Tag(e)</t>
  </si>
  <si>
    <t>Gesamt (voll)</t>
  </si>
  <si>
    <t>Beschreiben Sie bitte kurz das / die Modell(e),</t>
  </si>
  <si>
    <t>In welchem Jahr wurde der Logistikstandort errichtet?</t>
  </si>
  <si>
    <t>Welche gesetzlichen Anforderungen / optionalen Rahmenbedingungen waren relevant?</t>
  </si>
  <si>
    <t>Welche Bereiche umfasst der Logistikstandort?</t>
  </si>
  <si>
    <t>Welche Aktivitäten sind an dem Standort relevant?</t>
  </si>
  <si>
    <t>Was sind die jeweiligen Betriebszeiten des Standorts?</t>
  </si>
  <si>
    <t>Falls Sie zertifizierten Strom aus erneuerbaren Energien beziehen, möchten Sie einen standortspezifischen Emissionsfaktor für Strom angeben?</t>
  </si>
  <si>
    <t>Wären Sie an einer detaillierteren Energieeffizienzanalyse auf Geräteebene interessiert?</t>
  </si>
  <si>
    <t>Berechnen Sie bereits regelmäßig die THG-Emissionen für den Logistikstandort?</t>
  </si>
  <si>
    <t xml:space="preserve">Würden Sie ein Tool zur THG-Bilanzierung von Standorten begrüßen? </t>
  </si>
  <si>
    <t>Trailer-Hof-Konzept: Nutzen Sie Tieflader-Konzepte oder Wechselbrücken?</t>
  </si>
  <si>
    <t>Welche Beschreibung passt am besten auf den Logistikhof?</t>
  </si>
  <si>
    <t>Berechnen Sie bereits regelmäßig die THG-Emissionen für Ihre Terminals?</t>
  </si>
  <si>
    <t xml:space="preserve">Würden Sie ein Tool zur THG-Bilanzierung von Terminals begrüßen? </t>
  </si>
  <si>
    <t>Würden Sie gerne einen Kommentar abgeben?</t>
  </si>
  <si>
    <t>Welche Technologie wird für die Vor-Ort-Stromerzeugung verwendet? Bitte kurz beschreiben.</t>
  </si>
  <si>
    <t>Schönheits- &amp; Körperpflege</t>
  </si>
  <si>
    <t>Einzelhandel (Non-Food)</t>
  </si>
  <si>
    <t>Wir beziehen zertifizieren Ökostrom, aber ich kenne den spezifischen Emissionsfaktor nicht.</t>
  </si>
  <si>
    <t>Ja, für diesen Standort als separate Berechnung.</t>
  </si>
  <si>
    <t>Ja, für alles oben Genannte.</t>
  </si>
  <si>
    <t>Geothermie</t>
  </si>
  <si>
    <t>Holzhackschnitzel</t>
  </si>
  <si>
    <t>Liter</t>
  </si>
  <si>
    <t>Falls die Liste nicht zutrifft, spezifizieren Sie bitte die Hauptbranche(n) hier:</t>
  </si>
  <si>
    <t>* d.h. einschließlich notwendiger Kurzzeitspeicherung, d.h. Pufferung von weniger als z.B. 24 Stunden</t>
  </si>
  <si>
    <t>Immobilie</t>
  </si>
  <si>
    <t>Temperaturbereiche</t>
  </si>
  <si>
    <t>Höhe des Bereichs</t>
  </si>
  <si>
    <t>Falls der Standort Lagerhaltung ermöglicht, erweitern Sie bitte den Fragebogen, indem Sie auf der linken Seite auf "+" klicken.</t>
  </si>
  <si>
    <t>Falls der Standort temperaturgeführte Logistikbereiche hat, erweitern Sie bitte den Fragebogen, indem Sie auf der linken Seite auf "+" klicken.</t>
  </si>
  <si>
    <t>Wie lange werden die Waren im Durchschnitt gelagert?</t>
  </si>
  <si>
    <t>Bitte differenzieren Sie gegebenenfalls zwischen den Temperaturbereichen.</t>
  </si>
  <si>
    <t>Gekühlte Ware</t>
  </si>
  <si>
    <t>Gefrorene Ware</t>
  </si>
  <si>
    <t>Welche Lagertechnik setzen Sie am Standort ein?</t>
  </si>
  <si>
    <t>* Paletten oder Stückgut (z.B. große Maschinenelemente) werden auf dem Boden gelagert.</t>
  </si>
  <si>
    <t>% der gelagerten Ware</t>
  </si>
  <si>
    <t>Welche Art von Flurförderzeugen setzen Sie am Standort ein?</t>
  </si>
  <si>
    <t>Stetigförderer</t>
  </si>
  <si>
    <t>Unstetigförderer</t>
  </si>
  <si>
    <t>Daten für die THG-Bilanzierung und Emissionsanalyse</t>
  </si>
  <si>
    <t>Das vergangene Jahr war aufgrund der weltweiten Pandemie ein besonderes Jahr. Wir möchten unsere Erhebung auf repräsentative Bilanzjahre stützen. Für welches Jahr möchten Sie die jährlichen Daten zum Ressourcenverbrauch und zu den Logistikaktivitäten zur Verfügung stellen?</t>
  </si>
  <si>
    <t>Bei Verwendung einer alternativen Basiseinheit zu [Tonnen], bitte den Fragebogen über "+" erweitern.</t>
  </si>
  <si>
    <t>* durch Lagerhaltung und Umschlag ohne den Verbrauch durch z.B. Verwaltung, Werkstätten oder Kantine</t>
  </si>
  <si>
    <t>Wie hoch war der Stromverbrauch für die folgenden Aktivitätscluster? Wenn Sie keine eigenen Zähler haben, bitte schätzen.</t>
  </si>
  <si>
    <t>Für gekühlte Ware</t>
  </si>
  <si>
    <t>Für gefrorene Ware</t>
  </si>
  <si>
    <t>Für die Intralogistik</t>
  </si>
  <si>
    <t>Für die Hoflogistik</t>
  </si>
  <si>
    <t>Benzin / Ethanol</t>
  </si>
  <si>
    <t>Bei Kommissionier- oder Umpackvorgängen kann die Verwendung von Transportverpackungen erforderlich sein oder es kann Transportverpackungsabfall anfallen.</t>
  </si>
  <si>
    <t>Kartonageverpackungen</t>
  </si>
  <si>
    <t>Verpackungsabfälle aus Holz</t>
  </si>
  <si>
    <t>Für genauere Angaben zu den verwendeten Ressourcen erweitern Sie bitte den Fragebogen mittel "+".</t>
  </si>
  <si>
    <t>Rezyklatanteil</t>
  </si>
  <si>
    <t>In welchem Umfang ersetzen Sie bereits Neumaterial durch Wiederverwendung? Schätzen Sie die Menge pro ersetztem Material.</t>
  </si>
  <si>
    <t>Verwendetes Material</t>
  </si>
  <si>
    <t>* z.B. (1) durch Verwendung von Kartonageabfällen oder anderen Materialien als Füllmaterial (Ersatz für Luftpolsterfolie), (2) Mehrwegband</t>
  </si>
  <si>
    <t>Auf welche Weise sind die für die Beantwortung der Fragen 1-18 benötigten Daten in Ihrem Unternehmen i.d.R. gespeichert / verfügbar? Markieren Sie mit "x" oder geben Sie einen geschätzten Anteil an.</t>
  </si>
  <si>
    <t>Bei Bedarf kommentieren Sie gern.</t>
  </si>
  <si>
    <t>Würden Sie eine regelmäßige Marktstudie begrüßen, um sich innerhalb des Marktes zu vergleichen?</t>
  </si>
  <si>
    <t>Bereits umgesetzt?</t>
  </si>
  <si>
    <t>Photovoltaikmodule zur Eigenproduktion</t>
  </si>
  <si>
    <t>Intelligente HLK-Systeme*</t>
  </si>
  <si>
    <t>*Heizung, Lüftung, Klima</t>
  </si>
  <si>
    <t xml:space="preserve">Intralogistik und Automatisierung	</t>
  </si>
  <si>
    <t>Sensoren zur Verbrauchsreduzierung</t>
  </si>
  <si>
    <t>Wiederverwenden &amp; Recyceln von Verpackungen</t>
  </si>
  <si>
    <t>Betrieb</t>
  </si>
  <si>
    <t>Optimale Planung von Intralogistik &amp; Batterieladung</t>
  </si>
  <si>
    <t>Wenn Sie diese Forschung zur Hoflogistik unterstützen wollen, erweitern Sie bitte den Fragebogen mittels "+".</t>
  </si>
  <si>
    <t>Fuhrpark: Wie viele Fahrzeuge erreichen den Standort während der Tagesspitze?</t>
  </si>
  <si>
    <t>Sattelauflieger</t>
  </si>
  <si>
    <t>Lastzug</t>
  </si>
  <si>
    <t>E-Mail</t>
  </si>
  <si>
    <t>Lagerkapazität des Terminals</t>
  </si>
  <si>
    <t>Kühlcontainer / Reefercontainer</t>
  </si>
  <si>
    <t>Import</t>
  </si>
  <si>
    <t>Export</t>
  </si>
  <si>
    <t>Durchschnittliche Lkw-Umschlagzeit</t>
  </si>
  <si>
    <t>Stromerzeuger, Generatoren</t>
  </si>
  <si>
    <t>Anzahl Arbeitsstunden</t>
  </si>
  <si>
    <t>Import-Container</t>
  </si>
  <si>
    <t>Export-Container</t>
  </si>
  <si>
    <t>Transit-Container</t>
  </si>
  <si>
    <t>Wenn gekühlt, bitte Ladung spezifzieren</t>
  </si>
  <si>
    <t>Daten basierend auf monatlicher Berichterstattung</t>
  </si>
  <si>
    <t>Terminalbeleuchtung</t>
  </si>
  <si>
    <t>Lagerung von Kühlcontainern / Reefercontainern</t>
  </si>
  <si>
    <t>Schienengeb. Portalkräne (RMG)</t>
  </si>
  <si>
    <t>Gummibereifte Portalkräne (RTG)</t>
  </si>
  <si>
    <t>Diesel-Lkw</t>
  </si>
  <si>
    <t>Gas-Lkw</t>
  </si>
  <si>
    <t>Elektro Lkw</t>
  </si>
  <si>
    <t>Diesel-generatoren</t>
  </si>
  <si>
    <t>Anzahl der Typen</t>
  </si>
  <si>
    <t>Verwaltung und Überwachung des Energieverbrauchs im Hafen / Terminal</t>
  </si>
  <si>
    <t>Bitte beschreiben Sie die Strategien und Maßnahmen, die zur Reduzierung des Energieverbrauchs des Hafens / Terminals umgesetzt wurden.</t>
  </si>
  <si>
    <t>Verfügt der Hafen / das Terminal über eine Strategie zur Verringerung des Energieverbrauchs oder seines CO2-Fußabdrucks? Wenn ja, beschreiben Sie diese bitte kurz.</t>
  </si>
  <si>
    <t>Wenn Sie oder Ihr Unternehmen für zukünftige Diskussionen zum Thema Energieverbrauch / THG-Bilanzierung / Nachhaltigkeit an Logistikstandorten berücksichtigt werden möchten, geben Sie bitte Name und E-Mail der interessierte(n) Person(en) an:</t>
  </si>
  <si>
    <t>Link zu weiteren Informationen</t>
  </si>
  <si>
    <t>Carbon Footprint Ihrer Logistikstandorte</t>
  </si>
  <si>
    <t>Nehmen Sie teil an der 2021er Marktstudie zu THG-Emissionen von Logistikstandorten!</t>
  </si>
  <si>
    <t>Ship -to-shore</t>
  </si>
  <si>
    <t>Deutschland</t>
  </si>
  <si>
    <t>Standard</t>
  </si>
  <si>
    <t>Standard-Container</t>
  </si>
  <si>
    <t>Gesamte jährliche Schiffsliegezeit</t>
  </si>
  <si>
    <t>Containerbrücke (STS) Post Panamax</t>
  </si>
  <si>
    <t>Containerbrücke (STS) Panamax</t>
  </si>
  <si>
    <t>Jährliche Güterbewegungen</t>
  </si>
  <si>
    <t>Containerbrücken (STS) Post Panamax</t>
  </si>
  <si>
    <t>Containerbrücken (STS) Panamax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</si>
</sst>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 _€_-;\-* #,##0.00\ _€_-;_-* &quot;-&quot;??\ _€_-;_-@_-"/>
    <numFmt numFmtId="164" formatCode="0.00\ &quot;days&quot;"/>
    <numFmt numFmtId="165" formatCode="0.00\ &quot;m²&quot;"/>
    <numFmt numFmtId="166" formatCode="0.00\ &quot;°C&quot;"/>
    <numFmt numFmtId="167" formatCode="#,##0\ &quot;tonnes&quot;"/>
    <numFmt numFmtId="168" formatCode="#,##0.000"/>
    <numFmt numFmtId="169" formatCode="#,##0\ &quot;kWh&quot;"/>
    <numFmt numFmtId="170" formatCode="#,##0.0\ &quot;g CO2e/kWh&quot;"/>
    <numFmt numFmtId="171" formatCode="#,##0\ &quot;MJ&quot;"/>
    <numFmt numFmtId="172" formatCode="#,##0\ &quot;liter&quot;"/>
    <numFmt numFmtId="173" formatCode="#,##0\ &quot;kg&quot;"/>
    <numFmt numFmtId="174" formatCode="#,##0\ &quot;km&quot;"/>
    <numFmt numFmtId="175" formatCode="0&quot;.&quot;"/>
  </numFmts>
  <fonts count="21" x14ac:knownFonts="1">
    <font>
      <sz val="11"/>
      <color theme="1"/>
      <name val="Calibri"/>
      <family val="2"/>
      <scheme val="minor"/>
    </font>
    <font>
      <sz val="11"/>
      <color theme="1"/>
      <name val="Calibri"/>
      <family val="2"/>
      <scheme val="minor"/>
    </font>
    <font>
      <sz val="11"/>
      <color theme="1"/>
      <name val="Arial"/>
      <family val="2"/>
    </font>
    <font>
      <b/>
      <sz val="10"/>
      <color rgb="FF002060"/>
      <name val="Arial"/>
      <family val="2"/>
    </font>
    <font>
      <sz val="10"/>
      <color theme="1"/>
      <name val="Arial"/>
      <family val="2"/>
    </font>
    <font>
      <i/>
      <sz val="8"/>
      <color theme="1"/>
      <name val="Arial"/>
      <family val="2"/>
    </font>
    <font>
      <sz val="10"/>
      <name val="Arial"/>
      <family val="2"/>
    </font>
    <font>
      <b/>
      <sz val="10"/>
      <color theme="0"/>
      <name val="Arial"/>
      <family val="2"/>
    </font>
    <font>
      <sz val="9"/>
      <color indexed="81"/>
      <name val="Segoe UI"/>
      <family val="2"/>
    </font>
    <font>
      <sz val="20"/>
      <color theme="0"/>
      <name val="Arial"/>
      <family val="2"/>
    </font>
    <font>
      <sz val="11"/>
      <color rgb="FF002060"/>
      <name val="Arial"/>
      <family val="2"/>
    </font>
    <font>
      <u/>
      <sz val="11"/>
      <color theme="10"/>
      <name val="Calibri"/>
      <family val="2"/>
      <scheme val="minor"/>
    </font>
    <font>
      <b/>
      <sz val="11"/>
      <color theme="1"/>
      <name val="Calibri"/>
      <family val="2"/>
      <scheme val="minor"/>
    </font>
    <font>
      <sz val="10"/>
      <color theme="0"/>
      <name val="Arial"/>
      <family val="2"/>
    </font>
    <font>
      <sz val="10"/>
      <color rgb="FFFF0000"/>
      <name val="Arial"/>
      <family val="2"/>
    </font>
    <font>
      <sz val="10"/>
      <color rgb="FF002060"/>
      <name val="Arial"/>
      <family val="2"/>
    </font>
    <font>
      <b/>
      <sz val="10"/>
      <color theme="1"/>
      <name val="Arial"/>
      <family val="2"/>
    </font>
    <font>
      <sz val="10"/>
      <color theme="1"/>
      <name val="Calibri"/>
      <family val="2"/>
      <scheme val="minor"/>
    </font>
    <font>
      <b/>
      <sz val="10"/>
      <name val="Arial"/>
      <family val="2"/>
    </font>
    <font>
      <i/>
      <sz val="8"/>
      <name val="Arial"/>
      <family val="2"/>
    </font>
    <font>
      <sz val="10"/>
      <color theme="0" tint="-0.14999847407452621"/>
      <name val="Arial"/>
      <family val="2"/>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22">
    <border>
      <left/>
      <right/>
      <top/>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right style="thin">
        <color auto="1"/>
      </right>
      <top/>
      <bottom/>
      <diagonal/>
    </border>
    <border>
      <left style="thin">
        <color auto="1"/>
      </left>
      <right style="thin">
        <color auto="1"/>
      </right>
      <top/>
      <bottom/>
      <diagonal/>
    </border>
    <border>
      <left/>
      <right style="dotted">
        <color auto="1"/>
      </right>
      <top/>
      <bottom/>
      <diagonal/>
    </border>
    <border>
      <left style="thin">
        <color auto="1"/>
      </left>
      <right/>
      <top/>
      <bottom/>
      <diagonal/>
    </border>
    <border>
      <left style="thin">
        <color auto="1"/>
      </left>
      <right style="dashed">
        <color auto="1"/>
      </right>
      <top/>
      <bottom/>
      <diagonal/>
    </border>
    <border>
      <left style="dashed">
        <color auto="1"/>
      </left>
      <right/>
      <top/>
      <bottom/>
      <diagonal/>
    </border>
    <border>
      <left/>
      <right style="dashed">
        <color auto="1"/>
      </right>
      <top/>
      <bottom/>
      <diagonal/>
    </border>
    <border>
      <left style="thin">
        <color indexed="64"/>
      </left>
      <right style="thin">
        <color auto="1"/>
      </right>
      <top/>
      <bottom style="thin">
        <color indexed="64"/>
      </bottom>
      <diagonal/>
    </border>
    <border>
      <left style="thin">
        <color auto="1"/>
      </left>
      <right style="thin">
        <color auto="1"/>
      </right>
      <top style="thin">
        <color indexed="64"/>
      </top>
      <bottom/>
      <diagonal/>
    </border>
    <border>
      <left/>
      <right style="thick">
        <color rgb="FF002060"/>
      </right>
      <top/>
      <bottom/>
      <diagonal/>
    </border>
    <border>
      <left style="thick">
        <color rgb="FF002060"/>
      </left>
      <right/>
      <top/>
      <bottom/>
      <diagonal/>
    </border>
    <border>
      <left style="thin">
        <color auto="1"/>
      </left>
      <right/>
      <top style="thin">
        <color indexed="64"/>
      </top>
      <bottom/>
      <diagonal/>
    </border>
    <border>
      <left style="thin">
        <color indexed="64"/>
      </left>
      <right/>
      <top/>
      <bottom style="thin">
        <color indexed="64"/>
      </bottom>
      <diagonal/>
    </border>
    <border>
      <left style="thick">
        <color rgb="FF002060"/>
      </left>
      <right style="thick">
        <color theme="0"/>
      </right>
      <top/>
      <bottom/>
      <diagonal/>
    </border>
    <border>
      <left/>
      <right style="thin">
        <color auto="1"/>
      </right>
      <top/>
      <bottom style="thin">
        <color indexed="64"/>
      </bottom>
      <diagonal/>
    </border>
    <border>
      <left style="thick">
        <color theme="4" tint="-0.499984740745262"/>
      </left>
      <right/>
      <top/>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s>
  <cellStyleXfs count="5">
    <xf numFmtId="0" fontId="0" fillId="0" borderId="0"/>
    <xf numFmtId="43" fontId="1" fillId="0" borderId="0" applyFont="0" applyFill="0" applyBorder="0" applyAlignment="0" applyProtection="0"/>
    <xf numFmtId="0" fontId="11"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27">
    <xf numFmtId="0" fontId="0" fillId="0" borderId="0" xfId="0"/>
    <xf numFmtId="0" fontId="2" fillId="2" borderId="0" xfId="0" applyFont="1" applyFill="1"/>
    <xf numFmtId="3" fontId="4" fillId="4" borderId="0" xfId="1" applyNumberFormat="1" applyFont="1" applyFill="1" applyBorder="1" applyProtection="1">
      <protection locked="0"/>
    </xf>
    <xf numFmtId="3" fontId="4" fillId="2" borderId="0" xfId="1" applyNumberFormat="1" applyFont="1" applyFill="1" applyBorder="1" applyProtection="1">
      <protection locked="0"/>
    </xf>
    <xf numFmtId="0" fontId="3" fillId="2" borderId="0" xfId="0" applyFont="1" applyFill="1" applyAlignment="1" applyProtection="1">
      <alignment horizontal="left"/>
    </xf>
    <xf numFmtId="0" fontId="3" fillId="2" borderId="0" xfId="0" applyFont="1" applyFill="1" applyAlignment="1" applyProtection="1">
      <alignment horizontal="right"/>
    </xf>
    <xf numFmtId="0" fontId="4" fillId="2" borderId="0" xfId="0" applyFont="1" applyFill="1" applyAlignment="1" applyProtection="1">
      <alignment horizontal="right"/>
    </xf>
    <xf numFmtId="0" fontId="4" fillId="2" borderId="0" xfId="0" applyFont="1" applyFill="1" applyBorder="1" applyAlignment="1" applyProtection="1">
      <alignment horizontal="right"/>
    </xf>
    <xf numFmtId="0" fontId="4" fillId="2" borderId="0" xfId="0" applyFont="1" applyFill="1" applyBorder="1" applyProtection="1"/>
    <xf numFmtId="0" fontId="4" fillId="2" borderId="0" xfId="0" applyFont="1" applyFill="1" applyAlignment="1" applyProtection="1">
      <alignment horizontal="left" indent="2"/>
    </xf>
    <xf numFmtId="0" fontId="4" fillId="2" borderId="0" xfId="0" applyFont="1" applyFill="1" applyBorder="1" applyAlignment="1" applyProtection="1">
      <alignment horizontal="left"/>
    </xf>
    <xf numFmtId="0" fontId="5" fillId="2" borderId="0" xfId="0" applyFont="1" applyFill="1" applyAlignment="1" applyProtection="1">
      <alignment horizontal="left" indent="2"/>
    </xf>
    <xf numFmtId="0" fontId="5" fillId="2" borderId="0" xfId="0" applyFont="1" applyFill="1" applyAlignment="1" applyProtection="1">
      <alignment horizontal="left" indent="1"/>
    </xf>
    <xf numFmtId="3" fontId="4" fillId="4" borderId="3" xfId="1" applyNumberFormat="1" applyFont="1" applyFill="1" applyBorder="1" applyProtection="1">
      <protection locked="0"/>
    </xf>
    <xf numFmtId="0" fontId="5" fillId="2" borderId="0" xfId="0" applyFont="1" applyFill="1" applyAlignment="1" applyProtection="1">
      <alignment horizontal="left" indent="3"/>
    </xf>
    <xf numFmtId="0" fontId="4" fillId="2" borderId="0" xfId="0" applyFont="1" applyFill="1" applyAlignment="1" applyProtection="1">
      <alignment horizontal="left" indent="1"/>
    </xf>
    <xf numFmtId="0" fontId="4" fillId="2" borderId="0" xfId="0" applyFont="1" applyFill="1" applyAlignment="1" applyProtection="1">
      <protection locked="0"/>
    </xf>
    <xf numFmtId="0" fontId="7" fillId="2" borderId="0" xfId="0" applyFont="1" applyFill="1" applyAlignment="1" applyProtection="1">
      <alignment horizontal="center"/>
    </xf>
    <xf numFmtId="0" fontId="11" fillId="2" borderId="0" xfId="2" applyFill="1"/>
    <xf numFmtId="0" fontId="0" fillId="0" borderId="0" xfId="0" applyAlignment="1">
      <alignment wrapText="1"/>
    </xf>
    <xf numFmtId="164" fontId="0" fillId="0" borderId="0" xfId="0" applyNumberFormat="1" applyAlignment="1">
      <alignment wrapText="1"/>
    </xf>
    <xf numFmtId="0" fontId="0" fillId="0" borderId="4" xfId="0" applyBorder="1" applyAlignment="1">
      <alignment wrapText="1"/>
    </xf>
    <xf numFmtId="164" fontId="0" fillId="0" borderId="4" xfId="0" applyNumberFormat="1" applyBorder="1" applyAlignment="1">
      <alignment wrapText="1"/>
    </xf>
    <xf numFmtId="165" fontId="0" fillId="0" borderId="0" xfId="0" applyNumberFormat="1" applyAlignment="1">
      <alignment wrapText="1"/>
    </xf>
    <xf numFmtId="166" fontId="0" fillId="0" borderId="4" xfId="0" applyNumberFormat="1" applyBorder="1" applyAlignment="1">
      <alignment wrapText="1"/>
    </xf>
    <xf numFmtId="167" fontId="0" fillId="0" borderId="0" xfId="0" applyNumberFormat="1" applyAlignment="1">
      <alignment wrapText="1"/>
    </xf>
    <xf numFmtId="167" fontId="0" fillId="0" borderId="6" xfId="0" applyNumberFormat="1" applyBorder="1" applyAlignment="1">
      <alignment wrapText="1"/>
    </xf>
    <xf numFmtId="3" fontId="0" fillId="0" borderId="0" xfId="0" applyNumberFormat="1" applyAlignment="1">
      <alignment wrapText="1"/>
    </xf>
    <xf numFmtId="168" fontId="0" fillId="0" borderId="0" xfId="0" applyNumberFormat="1" applyAlignment="1">
      <alignment wrapText="1"/>
    </xf>
    <xf numFmtId="165" fontId="0" fillId="5" borderId="0" xfId="0" applyNumberFormat="1" applyFill="1" applyAlignment="1">
      <alignment wrapText="1"/>
    </xf>
    <xf numFmtId="164" fontId="0" fillId="6" borderId="0" xfId="0" applyNumberFormat="1" applyFill="1" applyAlignment="1">
      <alignment wrapText="1"/>
    </xf>
    <xf numFmtId="164" fontId="0" fillId="6" borderId="4" xfId="0" applyNumberFormat="1" applyFill="1" applyBorder="1" applyAlignment="1">
      <alignment wrapText="1"/>
    </xf>
    <xf numFmtId="0" fontId="0" fillId="7" borderId="0" xfId="0" applyFill="1" applyAlignment="1">
      <alignment wrapText="1"/>
    </xf>
    <xf numFmtId="0" fontId="0" fillId="7" borderId="4" xfId="0" applyFill="1" applyBorder="1" applyAlignment="1">
      <alignment wrapText="1"/>
    </xf>
    <xf numFmtId="167" fontId="0" fillId="7" borderId="0" xfId="0" applyNumberFormat="1" applyFill="1" applyAlignment="1">
      <alignment wrapText="1"/>
    </xf>
    <xf numFmtId="167" fontId="0" fillId="7" borderId="6" xfId="0" applyNumberFormat="1" applyFill="1" applyBorder="1" applyAlignment="1">
      <alignment wrapText="1"/>
    </xf>
    <xf numFmtId="0" fontId="12" fillId="0" borderId="0" xfId="0" applyFont="1" applyAlignment="1">
      <alignment horizontal="center" wrapText="1"/>
    </xf>
    <xf numFmtId="0" fontId="0" fillId="5" borderId="0" xfId="0" applyFill="1" applyAlignment="1">
      <alignment wrapText="1"/>
    </xf>
    <xf numFmtId="0" fontId="0" fillId="6" borderId="0" xfId="0" applyFill="1" applyAlignment="1">
      <alignment wrapText="1"/>
    </xf>
    <xf numFmtId="0" fontId="0" fillId="6" borderId="4" xfId="0" applyFill="1" applyBorder="1" applyAlignment="1">
      <alignment wrapText="1"/>
    </xf>
    <xf numFmtId="169" fontId="0" fillId="0" borderId="0" xfId="0" applyNumberFormat="1" applyAlignment="1">
      <alignment wrapText="1"/>
    </xf>
    <xf numFmtId="0" fontId="0" fillId="0" borderId="8" xfId="0" applyBorder="1" applyAlignment="1">
      <alignment wrapText="1"/>
    </xf>
    <xf numFmtId="169" fontId="0" fillId="0" borderId="8" xfId="0" applyNumberFormat="1" applyBorder="1" applyAlignment="1">
      <alignment wrapText="1"/>
    </xf>
    <xf numFmtId="0" fontId="0" fillId="0" borderId="9" xfId="0" applyBorder="1" applyAlignment="1">
      <alignment wrapText="1"/>
    </xf>
    <xf numFmtId="0" fontId="0" fillId="0" borderId="10" xfId="0" applyBorder="1" applyAlignment="1">
      <alignment wrapText="1"/>
    </xf>
    <xf numFmtId="169" fontId="0" fillId="0" borderId="9" xfId="0" applyNumberFormat="1" applyBorder="1" applyAlignment="1">
      <alignment wrapText="1"/>
    </xf>
    <xf numFmtId="49" fontId="0" fillId="0" borderId="9" xfId="0" applyNumberFormat="1" applyBorder="1" applyAlignment="1">
      <alignment wrapText="1"/>
    </xf>
    <xf numFmtId="0" fontId="0" fillId="6" borderId="8" xfId="0" applyFill="1" applyBorder="1" applyAlignment="1">
      <alignment wrapText="1"/>
    </xf>
    <xf numFmtId="0" fontId="0" fillId="6" borderId="9" xfId="0" applyFill="1" applyBorder="1" applyAlignment="1">
      <alignment wrapText="1"/>
    </xf>
    <xf numFmtId="0" fontId="0" fillId="6" borderId="10" xfId="0" applyFill="1" applyBorder="1" applyAlignment="1">
      <alignment wrapText="1"/>
    </xf>
    <xf numFmtId="170" fontId="0" fillId="0" borderId="0" xfId="0" applyNumberFormat="1" applyAlignment="1">
      <alignment wrapText="1"/>
    </xf>
    <xf numFmtId="171" fontId="0" fillId="0" borderId="0" xfId="0" applyNumberFormat="1" applyAlignment="1">
      <alignment wrapText="1"/>
    </xf>
    <xf numFmtId="171" fontId="0" fillId="0" borderId="4" xfId="0" applyNumberFormat="1" applyBorder="1" applyAlignment="1">
      <alignment wrapText="1"/>
    </xf>
    <xf numFmtId="172" fontId="0" fillId="0" borderId="0" xfId="0" applyNumberFormat="1" applyAlignment="1">
      <alignment wrapText="1"/>
    </xf>
    <xf numFmtId="173" fontId="0" fillId="0" borderId="0" xfId="0" applyNumberFormat="1" applyAlignment="1">
      <alignment wrapText="1"/>
    </xf>
    <xf numFmtId="173" fontId="0" fillId="0" borderId="10" xfId="0" applyNumberFormat="1" applyBorder="1" applyAlignment="1">
      <alignment wrapText="1"/>
    </xf>
    <xf numFmtId="173" fontId="0" fillId="0" borderId="4" xfId="0" applyNumberFormat="1" applyBorder="1" applyAlignment="1">
      <alignment wrapText="1"/>
    </xf>
    <xf numFmtId="173" fontId="0" fillId="0" borderId="7" xfId="0" applyNumberFormat="1" applyBorder="1" applyAlignment="1">
      <alignment wrapText="1"/>
    </xf>
    <xf numFmtId="49" fontId="0" fillId="0" borderId="0" xfId="0" applyNumberFormat="1" applyAlignment="1">
      <alignment wrapText="1"/>
    </xf>
    <xf numFmtId="174" fontId="0" fillId="0" borderId="10" xfId="0" applyNumberFormat="1" applyBorder="1" applyAlignment="1">
      <alignment wrapText="1"/>
    </xf>
    <xf numFmtId="0" fontId="0" fillId="7" borderId="10" xfId="0" applyFill="1" applyBorder="1" applyAlignment="1">
      <alignment wrapText="1"/>
    </xf>
    <xf numFmtId="9" fontId="0" fillId="0" borderId="0" xfId="3" applyFont="1" applyAlignment="1">
      <alignment wrapText="1"/>
    </xf>
    <xf numFmtId="49" fontId="4" fillId="2" borderId="0" xfId="0" applyNumberFormat="1" applyFont="1" applyFill="1" applyProtection="1"/>
    <xf numFmtId="0" fontId="3" fillId="2" borderId="13" xfId="0" applyFont="1" applyFill="1" applyBorder="1" applyAlignment="1" applyProtection="1">
      <alignment horizontal="right"/>
    </xf>
    <xf numFmtId="0" fontId="13" fillId="3" borderId="0" xfId="0" applyFont="1" applyFill="1" applyProtection="1"/>
    <xf numFmtId="0" fontId="13" fillId="3" borderId="0" xfId="0" applyFont="1" applyFill="1" applyAlignment="1" applyProtection="1">
      <alignment horizontal="right"/>
    </xf>
    <xf numFmtId="0" fontId="13" fillId="2" borderId="0" xfId="0" applyFont="1" applyFill="1" applyProtection="1"/>
    <xf numFmtId="0" fontId="14" fillId="2" borderId="0" xfId="0" applyFont="1" applyFill="1" applyProtection="1"/>
    <xf numFmtId="175" fontId="3" fillId="2" borderId="0" xfId="0" applyNumberFormat="1" applyFont="1" applyFill="1" applyAlignment="1" applyProtection="1">
      <alignment horizontal="right"/>
    </xf>
    <xf numFmtId="0" fontId="4" fillId="2" borderId="0" xfId="0" applyFont="1" applyFill="1" applyBorder="1" applyAlignment="1" applyProtection="1">
      <alignment horizontal="left" indent="4"/>
    </xf>
    <xf numFmtId="0" fontId="4" fillId="2" borderId="0" xfId="0" applyFont="1" applyFill="1" applyBorder="1" applyAlignment="1" applyProtection="1">
      <alignment horizontal="left" indent="8"/>
    </xf>
    <xf numFmtId="175" fontId="3" fillId="2" borderId="13" xfId="0" applyNumberFormat="1" applyFont="1" applyFill="1" applyBorder="1" applyAlignment="1" applyProtection="1">
      <alignment horizontal="right"/>
    </xf>
    <xf numFmtId="175" fontId="3" fillId="2" borderId="0" xfId="0" applyNumberFormat="1" applyFont="1" applyFill="1" applyBorder="1" applyAlignment="1" applyProtection="1">
      <alignment horizontal="right"/>
    </xf>
    <xf numFmtId="0" fontId="14" fillId="2" borderId="0" xfId="0" applyFont="1" applyFill="1" applyBorder="1" applyAlignment="1" applyProtection="1">
      <alignment horizontal="left" indent="2"/>
    </xf>
    <xf numFmtId="0" fontId="4" fillId="2" borderId="0" xfId="0" applyFont="1" applyFill="1" applyBorder="1" applyAlignment="1" applyProtection="1"/>
    <xf numFmtId="0" fontId="4" fillId="2" borderId="0" xfId="0" applyFont="1" applyFill="1" applyAlignment="1" applyProtection="1">
      <alignment horizontal="left" indent="3"/>
    </xf>
    <xf numFmtId="4" fontId="4" fillId="4" borderId="0" xfId="1" applyNumberFormat="1" applyFont="1" applyFill="1" applyBorder="1" applyProtection="1">
      <protection locked="0"/>
    </xf>
    <xf numFmtId="3" fontId="4" fillId="2" borderId="3" xfId="1" applyNumberFormat="1" applyFont="1" applyFill="1" applyBorder="1" applyProtection="1">
      <protection locked="0"/>
    </xf>
    <xf numFmtId="9" fontId="4" fillId="2" borderId="0" xfId="3" applyFont="1" applyFill="1" applyProtection="1"/>
    <xf numFmtId="0" fontId="5" fillId="2" borderId="0" xfId="0" applyFont="1" applyFill="1" applyBorder="1" applyProtection="1"/>
    <xf numFmtId="0" fontId="6" fillId="2" borderId="0" xfId="0" applyFont="1" applyFill="1" applyProtection="1"/>
    <xf numFmtId="0" fontId="4" fillId="2" borderId="0" xfId="0" applyFont="1" applyFill="1" applyProtection="1">
      <protection locked="0"/>
    </xf>
    <xf numFmtId="0" fontId="4" fillId="2" borderId="0" xfId="0" applyFont="1" applyFill="1" applyAlignment="1" applyProtection="1">
      <alignment wrapText="1"/>
    </xf>
    <xf numFmtId="0" fontId="4" fillId="4" borderId="0" xfId="0" applyFont="1" applyFill="1" applyProtection="1">
      <protection locked="0"/>
    </xf>
    <xf numFmtId="0" fontId="4" fillId="2" borderId="0" xfId="0" applyFont="1" applyFill="1" applyProtection="1"/>
    <xf numFmtId="0" fontId="12" fillId="0" borderId="4" xfId="0" applyFont="1" applyBorder="1" applyAlignment="1">
      <alignment horizontal="center" wrapText="1"/>
    </xf>
    <xf numFmtId="0" fontId="12" fillId="0" borderId="0" xfId="0" applyFont="1" applyAlignment="1">
      <alignment horizontal="center" wrapText="1"/>
    </xf>
    <xf numFmtId="0" fontId="0" fillId="5" borderId="4" xfId="0" applyFill="1" applyBorder="1" applyAlignment="1">
      <alignment wrapText="1"/>
    </xf>
    <xf numFmtId="0" fontId="4" fillId="4" borderId="0" xfId="0" applyFont="1" applyFill="1" applyAlignment="1" applyProtection="1">
      <protection locked="0"/>
    </xf>
    <xf numFmtId="0" fontId="4" fillId="2" borderId="0" xfId="0" applyFont="1" applyFill="1" applyAlignment="1" applyProtection="1"/>
    <xf numFmtId="0" fontId="4" fillId="2" borderId="0" xfId="0" applyFont="1" applyFill="1" applyBorder="1" applyAlignment="1" applyProtection="1">
      <alignment horizontal="left" indent="2"/>
    </xf>
    <xf numFmtId="0" fontId="4" fillId="2" borderId="0" xfId="0" applyFont="1" applyFill="1" applyAlignment="1" applyProtection="1">
      <alignment horizontal="left"/>
    </xf>
    <xf numFmtId="0" fontId="14" fillId="2" borderId="0" xfId="0" applyFont="1" applyFill="1" applyAlignment="1" applyProtection="1">
      <alignment wrapText="1"/>
    </xf>
    <xf numFmtId="0" fontId="4" fillId="2" borderId="0" xfId="0" applyFont="1" applyFill="1" applyAlignment="1" applyProtection="1">
      <alignment horizontal="center"/>
    </xf>
    <xf numFmtId="0" fontId="6" fillId="2" borderId="0" xfId="0" applyFont="1" applyFill="1" applyAlignment="1" applyProtection="1"/>
    <xf numFmtId="0" fontId="5" fillId="2" borderId="0" xfId="0" applyFont="1" applyFill="1" applyAlignment="1" applyProtection="1"/>
    <xf numFmtId="0" fontId="6" fillId="2" borderId="0" xfId="0" applyFont="1" applyFill="1" applyAlignment="1" applyProtection="1">
      <alignment horizontal="right"/>
    </xf>
    <xf numFmtId="0" fontId="6" fillId="2" borderId="0" xfId="0" applyFont="1" applyFill="1" applyAlignment="1" applyProtection="1">
      <alignment horizontal="left"/>
    </xf>
    <xf numFmtId="0" fontId="4" fillId="2" borderId="0" xfId="0" applyFont="1" applyFill="1" applyAlignment="1" applyProtection="1">
      <alignment horizontal="right" indent="1"/>
    </xf>
    <xf numFmtId="0" fontId="4" fillId="2" borderId="0" xfId="0" applyFont="1" applyFill="1" applyAlignment="1" applyProtection="1">
      <alignment horizontal="left" indent="4"/>
    </xf>
    <xf numFmtId="0" fontId="3" fillId="2" borderId="0" xfId="0" applyFont="1" applyFill="1" applyBorder="1" applyAlignment="1" applyProtection="1">
      <alignment horizontal="right"/>
    </xf>
    <xf numFmtId="0" fontId="4" fillId="2" borderId="0" xfId="0" applyFont="1" applyFill="1" applyBorder="1" applyAlignment="1" applyProtection="1">
      <alignment horizontal="left" indent="1"/>
    </xf>
    <xf numFmtId="0" fontId="4" fillId="2" borderId="0" xfId="0" applyFont="1" applyFill="1" applyAlignment="1" applyProtection="1">
      <alignment vertical="center"/>
    </xf>
    <xf numFmtId="0" fontId="4" fillId="2" borderId="0" xfId="0" applyFont="1" applyFill="1" applyAlignment="1" applyProtection="1">
      <alignment vertical="top"/>
    </xf>
    <xf numFmtId="3" fontId="4" fillId="4" borderId="2" xfId="1" applyNumberFormat="1" applyFont="1" applyFill="1" applyBorder="1" applyProtection="1">
      <protection locked="0"/>
    </xf>
    <xf numFmtId="0" fontId="4" fillId="2" borderId="11" xfId="0" applyFont="1" applyFill="1" applyBorder="1" applyProtection="1"/>
    <xf numFmtId="0" fontId="4" fillId="2" borderId="12" xfId="0" applyFont="1" applyFill="1" applyBorder="1" applyProtection="1"/>
    <xf numFmtId="0" fontId="4" fillId="2" borderId="5" xfId="0" applyFont="1" applyFill="1" applyBorder="1" applyProtection="1"/>
    <xf numFmtId="0" fontId="4" fillId="2" borderId="4" xfId="0" applyFont="1" applyFill="1" applyBorder="1" applyProtection="1"/>
    <xf numFmtId="0" fontId="4" fillId="2" borderId="18" xfId="0" applyFont="1" applyFill="1" applyBorder="1" applyProtection="1"/>
    <xf numFmtId="0" fontId="4" fillId="2" borderId="0" xfId="0" applyFont="1" applyFill="1" applyAlignment="1" applyProtection="1">
      <alignment horizontal="left" indent="6"/>
    </xf>
    <xf numFmtId="0" fontId="4" fillId="0" borderId="0" xfId="0" applyFont="1" applyFill="1" applyAlignment="1" applyProtection="1">
      <alignment horizontal="left" indent="1"/>
    </xf>
    <xf numFmtId="0" fontId="13" fillId="2" borderId="0" xfId="0" applyFont="1" applyFill="1" applyBorder="1" applyProtection="1"/>
    <xf numFmtId="0" fontId="7" fillId="2" borderId="0" xfId="0" applyFont="1" applyFill="1" applyAlignment="1" applyProtection="1">
      <alignment horizontal="center" vertical="center"/>
    </xf>
    <xf numFmtId="0" fontId="15" fillId="2" borderId="0" xfId="0" applyFont="1" applyFill="1" applyAlignment="1" applyProtection="1">
      <alignment wrapText="1"/>
    </xf>
    <xf numFmtId="0" fontId="15" fillId="2" borderId="0" xfId="0" applyFont="1" applyFill="1" applyAlignment="1" applyProtection="1">
      <alignment horizontal="left" wrapText="1"/>
    </xf>
    <xf numFmtId="0" fontId="3" fillId="2" borderId="0" xfId="0" applyFont="1" applyFill="1" applyAlignment="1" applyProtection="1">
      <alignment horizontal="right" vertical="center"/>
    </xf>
    <xf numFmtId="0" fontId="6" fillId="2" borderId="0" xfId="0" applyFont="1" applyFill="1" applyAlignment="1" applyProtection="1">
      <alignment vertical="center" wrapText="1"/>
    </xf>
    <xf numFmtId="3" fontId="4" fillId="4" borderId="0" xfId="1" applyNumberFormat="1" applyFont="1" applyFill="1" applyBorder="1" applyAlignment="1" applyProtection="1">
      <alignment horizontal="center"/>
      <protection locked="0"/>
    </xf>
    <xf numFmtId="0" fontId="5" fillId="2" borderId="0" xfId="0" applyFont="1" applyFill="1" applyBorder="1" applyAlignment="1" applyProtection="1"/>
    <xf numFmtId="0" fontId="5" fillId="2" borderId="0" xfId="0" applyFont="1" applyFill="1" applyAlignment="1" applyProtection="1">
      <alignment horizontal="center"/>
    </xf>
    <xf numFmtId="3" fontId="4" fillId="2" borderId="0" xfId="1" applyNumberFormat="1" applyFont="1" applyFill="1" applyBorder="1" applyProtection="1"/>
    <xf numFmtId="0" fontId="4" fillId="2" borderId="0" xfId="0" applyFont="1" applyFill="1" applyBorder="1" applyAlignment="1" applyProtection="1">
      <alignment vertical="top"/>
    </xf>
    <xf numFmtId="3" fontId="4" fillId="2" borderId="0" xfId="1" applyNumberFormat="1" applyFont="1" applyFill="1" applyBorder="1" applyAlignment="1" applyProtection="1">
      <alignment horizontal="left" indent="1"/>
    </xf>
    <xf numFmtId="3" fontId="5" fillId="2" borderId="3" xfId="1" applyNumberFormat="1" applyFont="1" applyFill="1" applyBorder="1" applyProtection="1"/>
    <xf numFmtId="3" fontId="5" fillId="2" borderId="0" xfId="1" applyNumberFormat="1" applyFont="1" applyFill="1" applyBorder="1" applyAlignment="1" applyProtection="1"/>
    <xf numFmtId="3" fontId="5" fillId="2" borderId="0" xfId="1" applyNumberFormat="1" applyFont="1" applyFill="1" applyBorder="1" applyAlignment="1" applyProtection="1">
      <alignment horizontal="center"/>
    </xf>
    <xf numFmtId="3" fontId="4" fillId="2" borderId="0" xfId="1" applyNumberFormat="1" applyFont="1" applyFill="1" applyBorder="1" applyAlignment="1" applyProtection="1"/>
    <xf numFmtId="3" fontId="4" fillId="2" borderId="0" xfId="1" applyNumberFormat="1" applyFont="1" applyFill="1" applyBorder="1" applyAlignment="1" applyProtection="1">
      <alignment horizontal="center"/>
    </xf>
    <xf numFmtId="3" fontId="4" fillId="2" borderId="0" xfId="1" applyNumberFormat="1" applyFont="1" applyFill="1" applyBorder="1" applyAlignment="1" applyProtection="1">
      <alignment horizontal="right" indent="1"/>
    </xf>
    <xf numFmtId="3" fontId="4" fillId="2" borderId="0" xfId="1" applyNumberFormat="1" applyFont="1" applyFill="1" applyBorder="1" applyAlignment="1" applyProtection="1">
      <alignment horizontal="left"/>
    </xf>
    <xf numFmtId="0" fontId="4" fillId="2" borderId="15" xfId="0" applyFont="1" applyFill="1" applyBorder="1" applyProtection="1"/>
    <xf numFmtId="0" fontId="4" fillId="2" borderId="7" xfId="0" applyFont="1" applyFill="1" applyBorder="1" applyProtection="1"/>
    <xf numFmtId="0" fontId="4" fillId="2" borderId="16" xfId="0" applyFont="1" applyFill="1" applyBorder="1" applyProtection="1"/>
    <xf numFmtId="0" fontId="16" fillId="2" borderId="0" xfId="0" applyFont="1" applyFill="1" applyAlignment="1" applyProtection="1">
      <alignment horizontal="left" indent="2"/>
    </xf>
    <xf numFmtId="3" fontId="5" fillId="2" borderId="0" xfId="1" applyNumberFormat="1" applyFont="1" applyFill="1" applyBorder="1" applyAlignment="1" applyProtection="1">
      <alignment horizontal="left" indent="1"/>
    </xf>
    <xf numFmtId="0" fontId="14" fillId="2" borderId="0" xfId="0" applyFont="1" applyFill="1" applyBorder="1" applyProtection="1"/>
    <xf numFmtId="0" fontId="6" fillId="2" borderId="0" xfId="0" applyFont="1" applyFill="1" applyBorder="1" applyProtection="1"/>
    <xf numFmtId="0" fontId="4" fillId="2" borderId="0" xfId="0" applyFont="1" applyFill="1" applyBorder="1" applyAlignment="1" applyProtection="1">
      <alignment vertical="center"/>
    </xf>
    <xf numFmtId="0" fontId="7" fillId="2" borderId="0" xfId="0" applyFont="1" applyFill="1" applyBorder="1" applyAlignment="1" applyProtection="1">
      <alignment horizontal="center"/>
    </xf>
    <xf numFmtId="0" fontId="7" fillId="2" borderId="0" xfId="0" applyFont="1" applyFill="1" applyBorder="1" applyAlignment="1" applyProtection="1">
      <alignment horizontal="center" vertical="center"/>
    </xf>
    <xf numFmtId="0" fontId="4" fillId="2" borderId="0" xfId="0" applyFont="1" applyFill="1" applyBorder="1" applyAlignment="1" applyProtection="1">
      <alignment vertical="center" wrapText="1"/>
    </xf>
    <xf numFmtId="9" fontId="4" fillId="4" borderId="0" xfId="3" applyFont="1" applyFill="1" applyProtection="1">
      <protection locked="0"/>
    </xf>
    <xf numFmtId="0" fontId="4" fillId="2" borderId="0" xfId="0" applyFont="1" applyFill="1" applyBorder="1" applyProtection="1">
      <protection locked="0"/>
    </xf>
    <xf numFmtId="0" fontId="4" fillId="4" borderId="0" xfId="0" applyFont="1" applyFill="1" applyBorder="1" applyProtection="1">
      <protection locked="0"/>
    </xf>
    <xf numFmtId="3" fontId="4" fillId="4" borderId="3" xfId="1" applyNumberFormat="1" applyFont="1" applyFill="1" applyBorder="1" applyAlignment="1" applyProtection="1">
      <alignment horizontal="center"/>
      <protection locked="0"/>
    </xf>
    <xf numFmtId="0" fontId="4" fillId="4" borderId="0" xfId="0" applyFont="1" applyFill="1" applyAlignment="1" applyProtection="1">
      <alignment horizontal="center"/>
      <protection locked="0"/>
    </xf>
    <xf numFmtId="0" fontId="13" fillId="2" borderId="0" xfId="0" applyFont="1" applyFill="1" applyBorder="1" applyProtection="1">
      <protection locked="0"/>
    </xf>
    <xf numFmtId="3" fontId="4" fillId="4" borderId="1" xfId="0" applyNumberFormat="1" applyFont="1" applyFill="1" applyBorder="1" applyProtection="1">
      <protection locked="0"/>
    </xf>
    <xf numFmtId="3" fontId="4" fillId="4" borderId="3" xfId="0" applyNumberFormat="1" applyFont="1" applyFill="1" applyBorder="1" applyProtection="1">
      <protection locked="0"/>
    </xf>
    <xf numFmtId="3" fontId="4" fillId="4" borderId="2" xfId="0" applyNumberFormat="1" applyFont="1" applyFill="1" applyBorder="1" applyProtection="1">
      <protection locked="0"/>
    </xf>
    <xf numFmtId="0" fontId="4" fillId="2" borderId="0" xfId="0" applyFont="1" applyFill="1" applyBorder="1" applyAlignment="1" applyProtection="1">
      <alignment vertical="top" wrapText="1"/>
    </xf>
    <xf numFmtId="0" fontId="4" fillId="2" borderId="14" xfId="0" applyFont="1" applyFill="1" applyBorder="1" applyAlignment="1" applyProtection="1">
      <alignment horizontal="left" indent="6"/>
    </xf>
    <xf numFmtId="0" fontId="4" fillId="2" borderId="14" xfId="0" applyFont="1" applyFill="1" applyBorder="1" applyAlignment="1" applyProtection="1">
      <alignment horizontal="left"/>
    </xf>
    <xf numFmtId="0" fontId="13" fillId="3" borderId="0" xfId="0" applyFont="1" applyFill="1" applyAlignment="1" applyProtection="1">
      <alignment horizontal="left"/>
    </xf>
    <xf numFmtId="0" fontId="4" fillId="3" borderId="0" xfId="0" applyFont="1" applyFill="1" applyProtection="1"/>
    <xf numFmtId="0" fontId="4" fillId="2" borderId="0" xfId="0" applyFont="1" applyFill="1" applyBorder="1" applyAlignment="1" applyProtection="1">
      <alignment horizontal="left" indent="3"/>
    </xf>
    <xf numFmtId="17" fontId="4" fillId="2" borderId="0" xfId="0" applyNumberFormat="1" applyFont="1" applyFill="1" applyAlignment="1" applyProtection="1">
      <alignment horizontal="center"/>
    </xf>
    <xf numFmtId="17" fontId="4" fillId="2" borderId="0" xfId="0" applyNumberFormat="1" applyFont="1" applyFill="1" applyBorder="1" applyAlignment="1" applyProtection="1">
      <alignment horizontal="center"/>
    </xf>
    <xf numFmtId="0" fontId="4" fillId="2" borderId="0" xfId="0" applyFont="1" applyFill="1" applyAlignment="1" applyProtection="1"/>
    <xf numFmtId="3" fontId="4" fillId="4" borderId="20" xfId="1" applyNumberFormat="1" applyFont="1" applyFill="1" applyBorder="1" applyProtection="1">
      <protection locked="0"/>
    </xf>
    <xf numFmtId="0" fontId="4" fillId="2" borderId="2" xfId="0" applyFont="1" applyFill="1" applyBorder="1" applyProtection="1"/>
    <xf numFmtId="3" fontId="4" fillId="4" borderId="21" xfId="1" applyNumberFormat="1" applyFont="1" applyFill="1" applyBorder="1" applyProtection="1">
      <protection locked="0"/>
    </xf>
    <xf numFmtId="0" fontId="6" fillId="2" borderId="19" xfId="0" applyFont="1" applyFill="1" applyBorder="1" applyAlignment="1" applyProtection="1">
      <alignment horizontal="left" indent="3"/>
    </xf>
    <xf numFmtId="0" fontId="6" fillId="2" borderId="0" xfId="0" applyFont="1" applyFill="1" applyAlignment="1" applyProtection="1">
      <alignment horizontal="center"/>
    </xf>
    <xf numFmtId="0" fontId="6" fillId="2" borderId="0" xfId="0" applyFont="1" applyFill="1" applyAlignment="1" applyProtection="1">
      <alignment vertical="center"/>
    </xf>
    <xf numFmtId="0" fontId="4" fillId="2" borderId="0" xfId="0" applyFont="1" applyFill="1" applyBorder="1" applyAlignment="1" applyProtection="1">
      <alignment vertical="top"/>
    </xf>
    <xf numFmtId="0" fontId="4" fillId="2" borderId="14" xfId="0" applyFont="1" applyFill="1" applyBorder="1" applyAlignment="1" applyProtection="1"/>
    <xf numFmtId="0" fontId="6" fillId="2" borderId="0" xfId="0" applyFont="1" applyFill="1" applyAlignment="1" applyProtection="1">
      <alignment horizontal="left" indent="1"/>
    </xf>
    <xf numFmtId="0" fontId="6" fillId="2" borderId="0" xfId="0" applyFont="1" applyFill="1" applyAlignment="1" applyProtection="1">
      <alignment horizontal="right" indent="1"/>
    </xf>
    <xf numFmtId="0" fontId="4" fillId="3" borderId="0" xfId="0" applyFont="1" applyFill="1" applyBorder="1" applyProtection="1"/>
    <xf numFmtId="0" fontId="14" fillId="3" borderId="0" xfId="0" applyFont="1" applyFill="1" applyBorder="1" applyProtection="1"/>
    <xf numFmtId="3" fontId="4" fillId="4" borderId="1" xfId="1" applyNumberFormat="1" applyFont="1" applyFill="1" applyBorder="1" applyProtection="1">
      <protection locked="0"/>
    </xf>
    <xf numFmtId="0" fontId="4" fillId="2" borderId="1" xfId="0" applyFont="1" applyFill="1" applyBorder="1" applyProtection="1"/>
    <xf numFmtId="0" fontId="4" fillId="2" borderId="3" xfId="0" applyFont="1" applyFill="1" applyBorder="1" applyProtection="1"/>
    <xf numFmtId="175" fontId="3" fillId="2" borderId="0" xfId="0" applyNumberFormat="1" applyFont="1" applyFill="1" applyBorder="1" applyAlignment="1" applyProtection="1">
      <alignment horizontal="right" vertical="top"/>
    </xf>
    <xf numFmtId="0" fontId="3" fillId="2" borderId="0" xfId="0" applyFont="1" applyFill="1" applyAlignment="1" applyProtection="1">
      <alignment horizontal="right"/>
    </xf>
    <xf numFmtId="0" fontId="4" fillId="2" borderId="0" xfId="0" applyFont="1" applyFill="1" applyAlignment="1" applyProtection="1">
      <alignment horizontal="right"/>
    </xf>
    <xf numFmtId="0" fontId="4" fillId="2" borderId="0" xfId="0" applyFont="1" applyFill="1" applyBorder="1" applyProtection="1"/>
    <xf numFmtId="0" fontId="5" fillId="2" borderId="0" xfId="0" applyFont="1" applyFill="1" applyAlignment="1" applyProtection="1">
      <alignment horizontal="left" indent="2"/>
    </xf>
    <xf numFmtId="0" fontId="4" fillId="2" borderId="0" xfId="0" applyFont="1" applyFill="1" applyProtection="1"/>
    <xf numFmtId="0" fontId="4" fillId="4" borderId="0" xfId="0" applyFont="1" applyFill="1" applyAlignment="1" applyProtection="1">
      <protection locked="0"/>
    </xf>
    <xf numFmtId="0" fontId="4" fillId="2" borderId="12" xfId="0" applyFont="1" applyFill="1" applyBorder="1" applyProtection="1"/>
    <xf numFmtId="0" fontId="4" fillId="2" borderId="15" xfId="0" applyFont="1" applyFill="1" applyBorder="1" applyProtection="1"/>
    <xf numFmtId="0" fontId="4" fillId="2" borderId="7" xfId="0" applyFont="1" applyFill="1" applyBorder="1" applyProtection="1"/>
    <xf numFmtId="0" fontId="4" fillId="2" borderId="16" xfId="0" applyFont="1" applyFill="1" applyBorder="1" applyProtection="1"/>
    <xf numFmtId="0" fontId="17" fillId="2" borderId="5" xfId="0" applyFont="1" applyFill="1" applyBorder="1"/>
    <xf numFmtId="0" fontId="4" fillId="2" borderId="12" xfId="0" applyFont="1" applyFill="1" applyBorder="1"/>
    <xf numFmtId="0" fontId="17" fillId="2" borderId="11" xfId="0" applyFont="1" applyFill="1" applyBorder="1"/>
    <xf numFmtId="0" fontId="3" fillId="2" borderId="0" xfId="0" applyFont="1" applyFill="1" applyAlignment="1" applyProtection="1">
      <alignment horizontal="right"/>
    </xf>
    <xf numFmtId="0" fontId="4" fillId="2" borderId="0" xfId="0" applyFont="1" applyFill="1" applyAlignment="1" applyProtection="1">
      <alignment horizontal="right"/>
    </xf>
    <xf numFmtId="0" fontId="4" fillId="2" borderId="0" xfId="0" applyFont="1" applyFill="1" applyBorder="1" applyProtection="1"/>
    <xf numFmtId="0" fontId="4" fillId="2" borderId="0" xfId="0" applyFont="1" applyFill="1" applyProtection="1"/>
    <xf numFmtId="0" fontId="3" fillId="2" borderId="0" xfId="0" applyFont="1" applyFill="1" applyAlignment="1" applyProtection="1">
      <alignment horizontal="right"/>
    </xf>
    <xf numFmtId="0" fontId="4" fillId="2" borderId="0" xfId="0" applyFont="1" applyFill="1" applyAlignment="1" applyProtection="1">
      <alignment horizontal="right"/>
    </xf>
    <xf numFmtId="0" fontId="4" fillId="2" borderId="0" xfId="0" applyFont="1" applyFill="1" applyBorder="1" applyProtection="1"/>
    <xf numFmtId="0" fontId="4" fillId="2" borderId="0" xfId="0" applyFont="1" applyFill="1" applyProtection="1"/>
    <xf numFmtId="0" fontId="3" fillId="2" borderId="0" xfId="0" applyFont="1" applyFill="1" applyAlignment="1" applyProtection="1">
      <alignment horizontal="left"/>
    </xf>
    <xf numFmtId="0" fontId="3" fillId="2" borderId="0" xfId="0" applyFont="1" applyFill="1" applyAlignment="1" applyProtection="1">
      <alignment horizontal="right"/>
    </xf>
    <xf numFmtId="0" fontId="4" fillId="2" borderId="0" xfId="0" applyFont="1" applyFill="1" applyAlignment="1" applyProtection="1">
      <alignment horizontal="right"/>
    </xf>
    <xf numFmtId="0" fontId="4" fillId="2" borderId="0" xfId="0" applyFont="1" applyFill="1" applyBorder="1" applyProtection="1"/>
    <xf numFmtId="0" fontId="4" fillId="2" borderId="0" xfId="0" applyFont="1" applyFill="1" applyProtection="1"/>
    <xf numFmtId="0" fontId="4" fillId="2" borderId="0" xfId="0" applyFont="1" applyFill="1" applyAlignment="1" applyProtection="1">
      <alignment vertical="top"/>
    </xf>
    <xf numFmtId="0" fontId="4" fillId="2" borderId="11" xfId="0" applyFont="1" applyFill="1" applyBorder="1" applyProtection="1"/>
    <xf numFmtId="0" fontId="4" fillId="2" borderId="5" xfId="0" applyFont="1" applyFill="1" applyBorder="1" applyProtection="1"/>
    <xf numFmtId="0" fontId="4" fillId="2" borderId="15" xfId="0" applyFont="1" applyFill="1" applyBorder="1" applyProtection="1"/>
    <xf numFmtId="0" fontId="4" fillId="2" borderId="7" xfId="0" applyFont="1" applyFill="1" applyBorder="1" applyProtection="1"/>
    <xf numFmtId="0" fontId="6" fillId="2" borderId="0" xfId="0" applyFont="1" applyFill="1" applyAlignment="1" applyProtection="1">
      <alignment horizontal="left" indent="3"/>
    </xf>
    <xf numFmtId="0" fontId="6" fillId="2" borderId="0" xfId="0" applyFont="1" applyFill="1" applyBorder="1" applyAlignment="1" applyProtection="1">
      <alignment horizontal="left" indent="3"/>
    </xf>
    <xf numFmtId="0" fontId="4" fillId="2" borderId="0" xfId="0" applyFont="1" applyFill="1" applyBorder="1" applyAlignment="1" applyProtection="1">
      <alignment horizontal="left" indent="2"/>
    </xf>
    <xf numFmtId="0" fontId="13" fillId="3" borderId="0" xfId="0" applyFont="1" applyFill="1" applyProtection="1"/>
    <xf numFmtId="9" fontId="4" fillId="4" borderId="0" xfId="3" applyFont="1" applyFill="1" applyAlignment="1" applyProtection="1">
      <alignment horizontal="right"/>
      <protection locked="0"/>
    </xf>
    <xf numFmtId="9" fontId="4" fillId="2" borderId="0" xfId="3" applyFont="1" applyFill="1" applyAlignment="1" applyProtection="1">
      <alignment horizontal="right"/>
    </xf>
    <xf numFmtId="0" fontId="4" fillId="2" borderId="0" xfId="0" applyFont="1" applyFill="1" applyAlignment="1" applyProtection="1"/>
    <xf numFmtId="0" fontId="4" fillId="2" borderId="0" xfId="0" applyFont="1" applyFill="1" applyAlignment="1" applyProtection="1">
      <alignment horizontal="left"/>
    </xf>
    <xf numFmtId="0" fontId="4" fillId="4" borderId="1" xfId="0" applyFont="1" applyFill="1" applyBorder="1" applyAlignment="1" applyProtection="1">
      <alignment horizontal="left" indent="1"/>
      <protection locked="0"/>
    </xf>
    <xf numFmtId="3" fontId="6" fillId="4" borderId="0" xfId="1" applyNumberFormat="1" applyFont="1" applyFill="1" applyBorder="1" applyProtection="1">
      <protection locked="0"/>
    </xf>
    <xf numFmtId="0" fontId="6" fillId="2" borderId="0" xfId="0" applyFont="1" applyFill="1" applyBorder="1" applyAlignment="1" applyProtection="1">
      <alignment horizontal="left" indent="8"/>
    </xf>
    <xf numFmtId="0" fontId="19" fillId="2" borderId="0" xfId="0" applyFont="1" applyFill="1" applyAlignment="1" applyProtection="1">
      <alignment horizontal="left" indent="2"/>
    </xf>
    <xf numFmtId="0" fontId="19" fillId="2" borderId="0" xfId="0" applyFont="1" applyFill="1" applyBorder="1" applyAlignment="1" applyProtection="1"/>
    <xf numFmtId="0" fontId="6" fillId="2" borderId="0" xfId="0" applyFont="1" applyFill="1" applyBorder="1" applyAlignment="1" applyProtection="1">
      <alignment horizontal="left" indent="2"/>
    </xf>
    <xf numFmtId="0" fontId="6" fillId="4" borderId="0" xfId="0" applyFont="1" applyFill="1" applyProtection="1">
      <protection locked="0"/>
    </xf>
    <xf numFmtId="3" fontId="6" fillId="2" borderId="0" xfId="1" applyNumberFormat="1" applyFont="1" applyFill="1" applyBorder="1" applyProtection="1"/>
    <xf numFmtId="0" fontId="18" fillId="2" borderId="0" xfId="0" applyFont="1" applyFill="1" applyAlignment="1" applyProtection="1">
      <alignment horizontal="right"/>
    </xf>
    <xf numFmtId="3" fontId="6" fillId="4" borderId="21" xfId="1" applyNumberFormat="1" applyFont="1" applyFill="1" applyBorder="1" applyProtection="1">
      <protection locked="0"/>
    </xf>
    <xf numFmtId="0" fontId="4" fillId="2" borderId="0" xfId="0" applyFont="1" applyFill="1" applyAlignment="1" applyProtection="1"/>
    <xf numFmtId="0" fontId="4" fillId="2" borderId="0" xfId="0" applyFont="1" applyFill="1" applyAlignment="1" applyProtection="1">
      <alignment horizontal="left"/>
    </xf>
    <xf numFmtId="0" fontId="4" fillId="2" borderId="0" xfId="0" applyFont="1" applyFill="1" applyAlignment="1" applyProtection="1"/>
    <xf numFmtId="0" fontId="20" fillId="2" borderId="12" xfId="0" applyFont="1" applyFill="1" applyBorder="1" applyProtection="1"/>
    <xf numFmtId="0" fontId="20" fillId="2" borderId="5" xfId="0" applyFont="1" applyFill="1" applyBorder="1" applyProtection="1"/>
    <xf numFmtId="0" fontId="20" fillId="2" borderId="11" xfId="0" applyFont="1" applyFill="1" applyBorder="1" applyProtection="1"/>
    <xf numFmtId="0" fontId="4" fillId="2" borderId="0" xfId="0" applyFont="1" applyFill="1" applyAlignment="1" applyProtection="1"/>
    <xf numFmtId="0" fontId="4" fillId="4" borderId="0" xfId="0" applyFont="1" applyFill="1" applyBorder="1" applyAlignment="1" applyProtection="1">
      <alignment horizontal="left" indent="1"/>
      <protection locked="0"/>
    </xf>
    <xf numFmtId="0" fontId="4" fillId="4" borderId="0" xfId="0" applyFont="1" applyFill="1" applyProtection="1">
      <protection locked="0"/>
    </xf>
    <xf numFmtId="0" fontId="4" fillId="2" borderId="0" xfId="0" applyFont="1" applyFill="1" applyAlignment="1" applyProtection="1">
      <alignment horizontal="left"/>
    </xf>
    <xf numFmtId="0" fontId="6" fillId="2" borderId="0" xfId="0" applyFont="1" applyFill="1" applyAlignment="1" applyProtection="1">
      <alignment vertical="center" wrapText="1"/>
    </xf>
    <xf numFmtId="0" fontId="4" fillId="2" borderId="0" xfId="0" applyFont="1" applyFill="1" applyBorder="1" applyAlignment="1" applyProtection="1">
      <alignment vertical="top"/>
    </xf>
    <xf numFmtId="3" fontId="4" fillId="4" borderId="0" xfId="1" applyNumberFormat="1" applyFont="1" applyFill="1" applyBorder="1" applyProtection="1">
      <protection locked="0"/>
    </xf>
    <xf numFmtId="0" fontId="4" fillId="2" borderId="0" xfId="0" applyFont="1" applyFill="1" applyAlignment="1" applyProtection="1">
      <alignment horizontal="right" vertical="center"/>
    </xf>
    <xf numFmtId="0" fontId="10" fillId="2" borderId="0" xfId="0" applyFont="1" applyFill="1" applyAlignment="1">
      <alignment horizontal="left"/>
    </xf>
    <xf numFmtId="0" fontId="9" fillId="3" borderId="0" xfId="0" applyFont="1" applyFill="1" applyAlignment="1">
      <alignment horizontal="center" vertical="center"/>
    </xf>
    <xf numFmtId="0" fontId="11" fillId="0" borderId="0" xfId="2" applyFill="1"/>
    <xf numFmtId="0" fontId="4" fillId="0" borderId="14" xfId="0" applyFont="1" applyFill="1" applyBorder="1" applyAlignment="1" applyProtection="1">
      <alignment horizontal="left" wrapText="1" indent="1"/>
    </xf>
    <xf numFmtId="0" fontId="4" fillId="0" borderId="0" xfId="0" applyFont="1" applyFill="1" applyBorder="1" applyAlignment="1" applyProtection="1">
      <alignment horizontal="left" wrapText="1" indent="1"/>
    </xf>
    <xf numFmtId="0" fontId="7" fillId="3" borderId="0" xfId="0" applyFont="1" applyFill="1" applyAlignment="1" applyProtection="1">
      <alignment horizontal="center" vertical="center"/>
    </xf>
    <xf numFmtId="0" fontId="6" fillId="4" borderId="0" xfId="0" applyFont="1" applyFill="1" applyAlignment="1" applyProtection="1">
      <alignment horizontal="left" vertical="top"/>
      <protection locked="0"/>
    </xf>
    <xf numFmtId="0" fontId="6" fillId="2" borderId="0" xfId="0" applyFont="1" applyFill="1" applyAlignment="1" applyProtection="1">
      <alignment vertical="center" wrapText="1"/>
    </xf>
    <xf numFmtId="0" fontId="15" fillId="4" borderId="0" xfId="0" applyFont="1" applyFill="1" applyAlignment="1" applyProtection="1">
      <alignment horizontal="left" vertical="center" wrapText="1"/>
      <protection locked="0"/>
    </xf>
    <xf numFmtId="0" fontId="4" fillId="4" borderId="17" xfId="0" applyFont="1" applyFill="1" applyBorder="1" applyAlignment="1" applyProtection="1">
      <alignment horizontal="left" indent="3"/>
      <protection locked="0"/>
    </xf>
    <xf numFmtId="0" fontId="4" fillId="4" borderId="2" xfId="0" applyFont="1" applyFill="1" applyBorder="1" applyAlignment="1" applyProtection="1">
      <alignment horizontal="left" indent="3"/>
      <protection locked="0"/>
    </xf>
    <xf numFmtId="3" fontId="4" fillId="4" borderId="0" xfId="1" applyNumberFormat="1" applyFont="1" applyFill="1" applyBorder="1" applyAlignment="1" applyProtection="1">
      <protection locked="0"/>
    </xf>
    <xf numFmtId="0" fontId="4" fillId="4" borderId="0" xfId="0" applyFont="1" applyFill="1" applyBorder="1" applyAlignment="1" applyProtection="1">
      <alignment horizontal="left" indent="1"/>
      <protection locked="0"/>
    </xf>
    <xf numFmtId="0" fontId="4" fillId="4" borderId="0" xfId="0" applyFont="1" applyFill="1" applyBorder="1" applyAlignment="1" applyProtection="1">
      <alignment horizontal="left" indent="2"/>
      <protection locked="0"/>
    </xf>
    <xf numFmtId="0" fontId="4" fillId="4" borderId="1" xfId="0" applyFont="1" applyFill="1" applyBorder="1" applyAlignment="1" applyProtection="1">
      <alignment horizontal="left" indent="2"/>
      <protection locked="0"/>
    </xf>
    <xf numFmtId="0" fontId="4" fillId="4" borderId="0" xfId="0" applyFont="1" applyFill="1" applyBorder="1" applyAlignment="1" applyProtection="1">
      <alignment horizontal="left"/>
      <protection locked="0"/>
    </xf>
    <xf numFmtId="0" fontId="4" fillId="4" borderId="1" xfId="0" applyFont="1" applyFill="1" applyBorder="1" applyAlignment="1" applyProtection="1">
      <alignment horizontal="left"/>
      <protection locked="0"/>
    </xf>
    <xf numFmtId="0" fontId="4" fillId="2" borderId="0" xfId="0" applyFont="1" applyFill="1" applyBorder="1" applyAlignment="1" applyProtection="1">
      <alignment horizontal="left" indent="2"/>
    </xf>
    <xf numFmtId="0" fontId="4" fillId="2" borderId="1" xfId="0" applyFont="1" applyFill="1" applyBorder="1" applyAlignment="1" applyProtection="1">
      <alignment horizontal="left" indent="2"/>
    </xf>
    <xf numFmtId="0" fontId="4" fillId="2" borderId="0" xfId="0" applyFont="1" applyFill="1" applyAlignment="1" applyProtection="1">
      <alignment horizontal="left"/>
    </xf>
    <xf numFmtId="0" fontId="13" fillId="3" borderId="14" xfId="0" applyFont="1" applyFill="1" applyBorder="1" applyProtection="1"/>
    <xf numFmtId="0" fontId="13" fillId="3" borderId="0" xfId="0" applyFont="1" applyFill="1" applyProtection="1"/>
    <xf numFmtId="0" fontId="4" fillId="4" borderId="17" xfId="0" applyFont="1" applyFill="1" applyBorder="1" applyAlignment="1" applyProtection="1">
      <alignment horizontal="left" indent="4"/>
      <protection locked="0"/>
    </xf>
    <xf numFmtId="0" fontId="4" fillId="4" borderId="2" xfId="0" applyFont="1" applyFill="1" applyBorder="1" applyAlignment="1" applyProtection="1">
      <alignment horizontal="left" indent="4"/>
      <protection locked="0"/>
    </xf>
    <xf numFmtId="0" fontId="4" fillId="4" borderId="0" xfId="0" applyFont="1" applyFill="1" applyAlignment="1" applyProtection="1">
      <alignment horizontal="right"/>
      <protection locked="0"/>
    </xf>
    <xf numFmtId="0" fontId="14" fillId="4" borderId="0" xfId="0" applyFont="1" applyFill="1" applyAlignment="1" applyProtection="1">
      <alignment wrapText="1"/>
      <protection locked="0"/>
    </xf>
    <xf numFmtId="0" fontId="4" fillId="4" borderId="2" xfId="0" applyFont="1" applyFill="1" applyBorder="1" applyAlignment="1" applyProtection="1">
      <protection locked="0"/>
    </xf>
    <xf numFmtId="0" fontId="4" fillId="4" borderId="3" xfId="0" applyFont="1" applyFill="1" applyBorder="1" applyAlignment="1" applyProtection="1">
      <protection locked="0"/>
    </xf>
    <xf numFmtId="0" fontId="4" fillId="4" borderId="0" xfId="0" applyFont="1" applyFill="1" applyProtection="1">
      <protection locked="0"/>
    </xf>
    <xf numFmtId="0" fontId="5" fillId="2" borderId="0" xfId="0" applyFont="1" applyFill="1" applyAlignment="1" applyProtection="1">
      <alignment horizontal="left" wrapText="1" indent="2"/>
    </xf>
    <xf numFmtId="0" fontId="4" fillId="4" borderId="0" xfId="0" applyFont="1" applyFill="1" applyBorder="1" applyAlignment="1" applyProtection="1">
      <alignment horizontal="left" indent="4"/>
      <protection locked="0"/>
    </xf>
    <xf numFmtId="0" fontId="4" fillId="4" borderId="1" xfId="0" applyFont="1" applyFill="1" applyBorder="1" applyAlignment="1" applyProtection="1">
      <alignment horizontal="left" indent="4"/>
      <protection locked="0"/>
    </xf>
    <xf numFmtId="49" fontId="4" fillId="4" borderId="0" xfId="0" applyNumberFormat="1" applyFont="1" applyFill="1" applyBorder="1" applyAlignment="1" applyProtection="1">
      <protection locked="0"/>
    </xf>
    <xf numFmtId="0" fontId="4" fillId="4" borderId="0" xfId="0" applyFont="1" applyFill="1" applyAlignment="1" applyProtection="1">
      <protection locked="0"/>
    </xf>
    <xf numFmtId="0" fontId="4" fillId="4" borderId="0" xfId="0" applyFont="1" applyFill="1" applyAlignment="1" applyProtection="1">
      <alignment horizontal="left" indent="1"/>
      <protection locked="0"/>
    </xf>
    <xf numFmtId="0" fontId="6" fillId="2" borderId="0" xfId="0" applyFont="1" applyFill="1" applyAlignment="1" applyProtection="1">
      <alignment vertical="top" wrapText="1"/>
    </xf>
    <xf numFmtId="0" fontId="6" fillId="2" borderId="0" xfId="0" applyFont="1" applyFill="1" applyAlignment="1" applyProtection="1">
      <alignment vertical="top"/>
    </xf>
    <xf numFmtId="0" fontId="6" fillId="4" borderId="0" xfId="0" applyFont="1" applyFill="1" applyAlignment="1" applyProtection="1">
      <protection locked="0"/>
    </xf>
    <xf numFmtId="0" fontId="4" fillId="2" borderId="0" xfId="0" applyFont="1" applyFill="1" applyAlignment="1" applyProtection="1">
      <alignment vertical="top"/>
      <protection locked="0"/>
    </xf>
    <xf numFmtId="14" fontId="4" fillId="4" borderId="0" xfId="0" applyNumberFormat="1" applyFont="1" applyFill="1" applyAlignment="1" applyProtection="1">
      <alignment horizontal="left"/>
    </xf>
    <xf numFmtId="0" fontId="4" fillId="4" borderId="0" xfId="0" applyFont="1" applyFill="1" applyAlignment="1" applyProtection="1">
      <alignment horizontal="left"/>
    </xf>
    <xf numFmtId="0" fontId="7" fillId="3" borderId="0" xfId="0" applyFont="1" applyFill="1" applyAlignment="1" applyProtection="1">
      <alignment horizontal="center" vertical="center" wrapText="1"/>
    </xf>
    <xf numFmtId="0" fontId="4" fillId="2" borderId="0" xfId="0" applyFont="1" applyFill="1" applyAlignment="1" applyProtection="1"/>
    <xf numFmtId="0" fontId="5" fillId="2" borderId="14" xfId="0" applyFont="1" applyFill="1" applyBorder="1" applyAlignment="1" applyProtection="1">
      <alignment horizontal="left" indent="4"/>
    </xf>
    <xf numFmtId="0" fontId="5" fillId="2" borderId="0" xfId="0" applyFont="1" applyFill="1" applyBorder="1" applyAlignment="1" applyProtection="1">
      <alignment horizontal="left" indent="4"/>
    </xf>
    <xf numFmtId="0" fontId="5" fillId="2" borderId="14" xfId="0" applyFont="1" applyFill="1" applyBorder="1" applyAlignment="1" applyProtection="1">
      <alignment horizontal="center"/>
    </xf>
    <xf numFmtId="0" fontId="5" fillId="2" borderId="0" xfId="0" applyFont="1" applyFill="1" applyBorder="1" applyAlignment="1" applyProtection="1">
      <alignment horizontal="center"/>
    </xf>
    <xf numFmtId="0" fontId="4" fillId="2" borderId="0" xfId="0" applyFont="1" applyFill="1" applyAlignment="1" applyProtection="1">
      <alignment horizontal="center" vertical="center" wrapText="1"/>
    </xf>
    <xf numFmtId="0" fontId="4" fillId="2" borderId="0" xfId="0" applyFont="1" applyFill="1" applyAlignment="1" applyProtection="1">
      <alignment horizontal="center" vertical="center"/>
    </xf>
    <xf numFmtId="3" fontId="4" fillId="4" borderId="1" xfId="1" applyNumberFormat="1" applyFont="1" applyFill="1" applyBorder="1" applyAlignment="1" applyProtection="1">
      <alignment horizontal="center" wrapText="1"/>
      <protection locked="0"/>
    </xf>
    <xf numFmtId="3" fontId="4" fillId="4" borderId="2" xfId="1" applyNumberFormat="1" applyFont="1" applyFill="1" applyBorder="1" applyAlignment="1" applyProtection="1">
      <alignment horizontal="center" wrapText="1"/>
      <protection locked="0"/>
    </xf>
    <xf numFmtId="3" fontId="4" fillId="4" borderId="3" xfId="1" applyNumberFormat="1" applyFont="1" applyFill="1" applyBorder="1" applyAlignment="1" applyProtection="1">
      <alignment horizontal="center" wrapText="1"/>
      <protection locked="0"/>
    </xf>
    <xf numFmtId="0" fontId="4" fillId="2" borderId="0" xfId="0" applyFont="1" applyFill="1" applyAlignment="1" applyProtection="1">
      <alignment horizontal="center" wrapText="1"/>
    </xf>
    <xf numFmtId="0" fontId="4" fillId="2" borderId="0" xfId="0" applyFont="1" applyFill="1" applyAlignment="1" applyProtection="1">
      <alignment vertical="center" wrapText="1"/>
    </xf>
    <xf numFmtId="3" fontId="4" fillId="4" borderId="0" xfId="1" applyNumberFormat="1" applyFont="1" applyFill="1" applyBorder="1" applyProtection="1">
      <protection locked="0"/>
    </xf>
    <xf numFmtId="0" fontId="4" fillId="4" borderId="0" xfId="0" applyFont="1" applyFill="1" applyBorder="1" applyAlignment="1" applyProtection="1">
      <protection locked="0"/>
    </xf>
    <xf numFmtId="0" fontId="4" fillId="4" borderId="1" xfId="0" applyFont="1" applyFill="1" applyBorder="1" applyAlignment="1" applyProtection="1">
      <protection locked="0"/>
    </xf>
    <xf numFmtId="0" fontId="4" fillId="2" borderId="0" xfId="0" applyFont="1" applyFill="1" applyAlignment="1" applyProtection="1">
      <alignment horizontal="left" vertical="center" wrapText="1"/>
    </xf>
    <xf numFmtId="0" fontId="4" fillId="4" borderId="1" xfId="0" applyFont="1" applyFill="1" applyBorder="1" applyProtection="1">
      <protection locked="0"/>
    </xf>
    <xf numFmtId="0" fontId="4" fillId="4" borderId="2" xfId="0" applyFont="1" applyFill="1" applyBorder="1" applyProtection="1">
      <protection locked="0"/>
    </xf>
    <xf numFmtId="0" fontId="4" fillId="2" borderId="0" xfId="0" applyFont="1" applyFill="1" applyBorder="1" applyAlignment="1" applyProtection="1">
      <alignment vertical="top"/>
    </xf>
    <xf numFmtId="0" fontId="0" fillId="7" borderId="0" xfId="0" applyFill="1" applyAlignment="1">
      <alignment horizontal="left" wrapText="1"/>
    </xf>
    <xf numFmtId="0" fontId="0" fillId="7" borderId="0" xfId="0" applyFill="1" applyBorder="1" applyAlignment="1">
      <alignment horizontal="left" wrapText="1"/>
    </xf>
    <xf numFmtId="0" fontId="0" fillId="7" borderId="4" xfId="0" applyFill="1" applyBorder="1" applyAlignment="1">
      <alignment horizontal="left" wrapText="1"/>
    </xf>
    <xf numFmtId="164" fontId="12" fillId="0" borderId="7" xfId="0" applyNumberFormat="1" applyFont="1" applyBorder="1" applyAlignment="1">
      <alignment horizontal="center" wrapText="1"/>
    </xf>
    <xf numFmtId="164" fontId="12" fillId="0" borderId="0" xfId="0" applyNumberFormat="1" applyFont="1" applyAlignment="1">
      <alignment horizontal="center" wrapText="1"/>
    </xf>
    <xf numFmtId="164" fontId="12" fillId="0" borderId="4" xfId="0" applyNumberFormat="1" applyFont="1" applyBorder="1" applyAlignment="1">
      <alignment horizontal="center" wrapText="1"/>
    </xf>
    <xf numFmtId="165" fontId="12" fillId="0" borderId="7" xfId="0" applyNumberFormat="1" applyFont="1" applyBorder="1" applyAlignment="1">
      <alignment horizontal="center" wrapText="1"/>
    </xf>
    <xf numFmtId="165" fontId="12" fillId="0" borderId="0" xfId="0" applyNumberFormat="1" applyFont="1" applyAlignment="1">
      <alignment horizontal="center" wrapText="1"/>
    </xf>
    <xf numFmtId="165" fontId="12" fillId="0" borderId="4" xfId="0" applyNumberFormat="1" applyFont="1" applyBorder="1" applyAlignment="1">
      <alignment horizontal="center" wrapText="1"/>
    </xf>
    <xf numFmtId="167" fontId="12" fillId="0" borderId="7" xfId="0" applyNumberFormat="1" applyFont="1" applyBorder="1" applyAlignment="1">
      <alignment horizontal="center" wrapText="1"/>
    </xf>
    <xf numFmtId="167" fontId="12" fillId="0" borderId="0" xfId="0" applyNumberFormat="1" applyFont="1" applyAlignment="1">
      <alignment horizontal="center" wrapText="1"/>
    </xf>
    <xf numFmtId="167" fontId="12" fillId="0" borderId="4" xfId="0" applyNumberFormat="1" applyFont="1" applyBorder="1" applyAlignment="1">
      <alignment horizontal="center" wrapText="1"/>
    </xf>
    <xf numFmtId="0" fontId="0" fillId="6" borderId="0" xfId="0" applyFill="1" applyBorder="1" applyAlignment="1">
      <alignment horizontal="center" vertical="center" wrapText="1"/>
    </xf>
    <xf numFmtId="0" fontId="0" fillId="6" borderId="4" xfId="0" applyFill="1" applyBorder="1" applyAlignment="1">
      <alignment horizontal="center" vertical="center" wrapText="1"/>
    </xf>
    <xf numFmtId="0" fontId="12" fillId="0" borderId="0" xfId="0" applyFont="1" applyBorder="1" applyAlignment="1">
      <alignment horizontal="center" wrapText="1"/>
    </xf>
    <xf numFmtId="0" fontId="12" fillId="0" borderId="4" xfId="0" applyFont="1" applyBorder="1" applyAlignment="1">
      <alignment horizontal="center" wrapText="1"/>
    </xf>
    <xf numFmtId="0" fontId="12" fillId="0" borderId="7" xfId="0" applyFont="1" applyBorder="1" applyAlignment="1">
      <alignment horizontal="center" wrapText="1"/>
    </xf>
    <xf numFmtId="0" fontId="12" fillId="0" borderId="0" xfId="0" applyFont="1" applyAlignment="1">
      <alignment horizontal="center" wrapText="1"/>
    </xf>
    <xf numFmtId="0" fontId="0" fillId="7" borderId="7" xfId="0" applyFill="1" applyBorder="1" applyAlignment="1">
      <alignment horizontal="left" wrapText="1"/>
    </xf>
    <xf numFmtId="0" fontId="0" fillId="5" borderId="7" xfId="0" applyFill="1" applyBorder="1" applyAlignment="1">
      <alignment wrapText="1"/>
    </xf>
    <xf numFmtId="0" fontId="0" fillId="5" borderId="0" xfId="0" applyFill="1" applyBorder="1" applyAlignment="1">
      <alignment wrapText="1"/>
    </xf>
    <xf numFmtId="0" fontId="0" fillId="5" borderId="4" xfId="0" applyFill="1" applyBorder="1" applyAlignment="1">
      <alignment wrapText="1"/>
    </xf>
    <xf numFmtId="0" fontId="14" fillId="3" borderId="0" xfId="0" applyFont="1" applyFill="1" applyProtection="1"/>
    <xf numFmtId="0" fontId="4" fillId="0" borderId="0" xfId="0" applyFont="1" applyFill="1" applyBorder="1" applyProtection="1"/>
    <xf numFmtId="0" fontId="4" fillId="0" borderId="15" xfId="0" applyFont="1" applyFill="1" applyBorder="1" applyProtection="1"/>
    <xf numFmtId="0" fontId="4" fillId="0" borderId="7" xfId="0" applyFont="1" applyFill="1" applyBorder="1" applyProtection="1"/>
    <xf numFmtId="0" fontId="4" fillId="0" borderId="16" xfId="0" applyFont="1" applyFill="1" applyBorder="1" applyProtection="1"/>
  </cellXfs>
  <cellStyles count="5">
    <cellStyle name="Komma" xfId="1" builtinId="3"/>
    <cellStyle name="Komma 2" xfId="4" xr:uid="{00000000-0005-0000-0000-000031000000}"/>
    <cellStyle name="Link" xfId="2" builtinId="8"/>
    <cellStyle name="Prozent" xfId="3" builtinId="5"/>
    <cellStyle name="Standard" xfId="0" builtinId="0"/>
  </cellStyles>
  <dxfs count="7">
    <dxf>
      <font>
        <strike val="0"/>
        <color auto="1"/>
      </font>
      <fill>
        <patternFill>
          <bgColor theme="4" tint="0.79998168889431442"/>
        </patternFill>
      </fill>
    </dxf>
    <dxf>
      <fill>
        <patternFill>
          <bgColor theme="4" tint="0.79998168889431442"/>
        </patternFill>
      </fill>
    </dxf>
    <dxf>
      <font>
        <strike val="0"/>
        <color auto="1"/>
      </font>
      <fill>
        <patternFill>
          <bgColor theme="4" tint="0.79998168889431442"/>
        </patternFill>
      </fill>
    </dxf>
    <dxf>
      <fill>
        <patternFill>
          <bgColor theme="4" tint="0.79998168889431442"/>
        </patternFill>
      </fill>
    </dxf>
    <dxf>
      <fill>
        <patternFill>
          <bgColor theme="4" tint="0.79998168889431442"/>
        </patternFill>
      </fill>
    </dxf>
    <dxf>
      <font>
        <strike val="0"/>
        <color auto="1"/>
      </font>
      <fill>
        <patternFill>
          <bgColor theme="4" tint="0.79998168889431442"/>
        </patternFill>
      </fill>
    </dxf>
    <dxf>
      <font>
        <color auto="1"/>
      </font>
      <fill>
        <patternFill>
          <bgColor theme="4" tint="0.79998168889431442"/>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466090</xdr:colOff>
      <xdr:row>1</xdr:row>
      <xdr:rowOff>0</xdr:rowOff>
    </xdr:to>
    <xdr:pic>
      <xdr:nvPicPr>
        <xdr:cNvPr id="3" name="Grafik 2">
          <a:extLst>
            <a:ext uri="{FF2B5EF4-FFF2-40B4-BE49-F238E27FC236}">
              <a16:creationId xmlns:a16="http://schemas.microsoft.com/office/drawing/2014/main" id="{35B11A5A-3718-4305-BDFE-8A6B6B2537E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609" b="26851"/>
        <a:stretch/>
      </xdr:blipFill>
      <xdr:spPr bwMode="auto">
        <a:xfrm>
          <a:off x="0" y="0"/>
          <a:ext cx="2025015" cy="666750"/>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44450</xdr:colOff>
      <xdr:row>6</xdr:row>
      <xdr:rowOff>57149</xdr:rowOff>
    </xdr:from>
    <xdr:to>
      <xdr:col>8</xdr:col>
      <xdr:colOff>704850</xdr:colOff>
      <xdr:row>59</xdr:row>
      <xdr:rowOff>114299</xdr:rowOff>
    </xdr:to>
    <xdr:sp macro="" textlink="">
      <xdr:nvSpPr>
        <xdr:cNvPr id="2" name="Textfeld 1">
          <a:extLst>
            <a:ext uri="{FF2B5EF4-FFF2-40B4-BE49-F238E27FC236}">
              <a16:creationId xmlns:a16="http://schemas.microsoft.com/office/drawing/2014/main" id="{52B5A27F-4A6A-4B9D-912C-C3BB5DE6B8D7}"/>
            </a:ext>
          </a:extLst>
        </xdr:cNvPr>
        <xdr:cNvSpPr txBox="1"/>
      </xdr:nvSpPr>
      <xdr:spPr>
        <a:xfrm>
          <a:off x="396875" y="1885949"/>
          <a:ext cx="5927725" cy="9648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Arial" panose="020B0604020202020204" pitchFamily="34" charset="0"/>
              <a:ea typeface="+mn-ea"/>
              <a:cs typeface="Arial" panose="020B0604020202020204" pitchFamily="34" charset="0"/>
            </a:rPr>
            <a:t>Das</a:t>
          </a:r>
          <a:r>
            <a:rPr lang="en-US" sz="1100" baseline="0">
              <a:solidFill>
                <a:schemeClr val="dk1"/>
              </a:solidFill>
              <a:effectLst/>
              <a:latin typeface="Arial" panose="020B0604020202020204" pitchFamily="34" charset="0"/>
              <a:ea typeface="+mn-ea"/>
              <a:cs typeface="Arial" panose="020B0604020202020204" pitchFamily="34" charset="0"/>
            </a:rPr>
            <a:t> Weltwirtschaftsforum </a:t>
          </a:r>
          <a:r>
            <a:rPr lang="en-US" sz="1100">
              <a:solidFill>
                <a:schemeClr val="dk1"/>
              </a:solidFill>
              <a:effectLst/>
              <a:latin typeface="Arial" panose="020B0604020202020204" pitchFamily="34" charset="0"/>
              <a:ea typeface="+mn-ea"/>
              <a:cs typeface="Arial" panose="020B0604020202020204" pitchFamily="34" charset="0"/>
            </a:rPr>
            <a:t>schätze</a:t>
          </a:r>
          <a:r>
            <a:rPr lang="en-US" sz="1100" baseline="0">
              <a:solidFill>
                <a:schemeClr val="dk1"/>
              </a:solidFill>
              <a:effectLst/>
              <a:latin typeface="Arial" panose="020B0604020202020204" pitchFamily="34" charset="0"/>
              <a:ea typeface="+mn-ea"/>
              <a:cs typeface="Arial" panose="020B0604020202020204" pitchFamily="34" charset="0"/>
            </a:rPr>
            <a:t> in 2009, dass Logistik (</a:t>
          </a:r>
          <a:r>
            <a:rPr lang="en-US" sz="1100">
              <a:solidFill>
                <a:schemeClr val="dk1"/>
              </a:solidFill>
              <a:effectLst/>
              <a:latin typeface="Arial" panose="020B0604020202020204" pitchFamily="34" charset="0"/>
              <a:ea typeface="+mn-ea"/>
              <a:cs typeface="Arial" panose="020B0604020202020204" pitchFamily="34" charset="0"/>
            </a:rPr>
            <a:t>Transport, Lager und Terminals) rund 5.5% der weltweiten</a:t>
          </a:r>
          <a:r>
            <a:rPr lang="en-US" sz="1100" baseline="0">
              <a:solidFill>
                <a:schemeClr val="dk1"/>
              </a:solidFill>
              <a:effectLst/>
              <a:latin typeface="Arial" panose="020B0604020202020204" pitchFamily="34" charset="0"/>
              <a:ea typeface="+mn-ea"/>
              <a:cs typeface="Arial" panose="020B0604020202020204" pitchFamily="34" charset="0"/>
            </a:rPr>
            <a:t> T</a:t>
          </a:r>
          <a:r>
            <a:rPr lang="en-US" sz="1100">
              <a:solidFill>
                <a:schemeClr val="dk1"/>
              </a:solidFill>
              <a:effectLst/>
              <a:latin typeface="Arial" panose="020B0604020202020204" pitchFamily="34" charset="0"/>
              <a:ea typeface="+mn-ea"/>
              <a:cs typeface="Arial" panose="020B0604020202020204" pitchFamily="34" charset="0"/>
            </a:rPr>
            <a:t>HG-Emissione</a:t>
          </a:r>
          <a:r>
            <a:rPr lang="en-US" sz="1100" baseline="0">
              <a:solidFill>
                <a:schemeClr val="dk1"/>
              </a:solidFill>
              <a:effectLst/>
              <a:latin typeface="Arial" panose="020B0604020202020204" pitchFamily="34" charset="0"/>
              <a:ea typeface="+mn-ea"/>
              <a:cs typeface="Arial" panose="020B0604020202020204" pitchFamily="34" charset="0"/>
            </a:rPr>
            <a:t>n verursachen</a:t>
          </a:r>
          <a:r>
            <a:rPr lang="en-US" sz="1100">
              <a:solidFill>
                <a:schemeClr val="dk1"/>
              </a:solidFill>
              <a:effectLst/>
              <a:latin typeface="Arial" panose="020B0604020202020204" pitchFamily="34" charset="0"/>
              <a:ea typeface="+mn-ea"/>
              <a:cs typeface="Arial" panose="020B0604020202020204" pitchFamily="34" charset="0"/>
            </a:rPr>
            <a:t> [1], davon wurden 13% ‘Logistikgebäuden’ zugeordnet. Alan McKinnon unterstrich kürzlich,</a:t>
          </a:r>
          <a:r>
            <a:rPr lang="en-US" sz="1100" baseline="0">
              <a:solidFill>
                <a:schemeClr val="dk1"/>
              </a:solidFill>
              <a:effectLst/>
              <a:latin typeface="Arial" panose="020B0604020202020204" pitchFamily="34" charset="0"/>
              <a:ea typeface="+mn-ea"/>
              <a:cs typeface="Arial" panose="020B0604020202020204" pitchFamily="34" charset="0"/>
            </a:rPr>
            <a:t> dass derzeit</a:t>
          </a:r>
          <a:r>
            <a:rPr lang="en-US" sz="1100">
              <a:solidFill>
                <a:schemeClr val="dk1"/>
              </a:solidFill>
              <a:effectLst/>
              <a:latin typeface="Arial" panose="020B0604020202020204" pitchFamily="34" charset="0"/>
              <a:ea typeface="+mn-ea"/>
              <a:cs typeface="Arial" panose="020B0604020202020204" pitchFamily="34" charset="0"/>
            </a:rPr>
            <a:t> wenig Informationen</a:t>
          </a:r>
          <a:r>
            <a:rPr lang="en-US" sz="1100" baseline="0">
              <a:solidFill>
                <a:schemeClr val="dk1"/>
              </a:solidFill>
              <a:effectLst/>
              <a:latin typeface="Arial" panose="020B0604020202020204" pitchFamily="34" charset="0"/>
              <a:ea typeface="+mn-ea"/>
              <a:cs typeface="Arial" panose="020B0604020202020204" pitchFamily="34" charset="0"/>
            </a:rPr>
            <a:t> zu THG-Emissionen von Gebäuden und Terminals, in welchen Güter gelagert, bewegt und umgeschlagen werden, verfügbar sind.</a:t>
          </a:r>
          <a:r>
            <a:rPr lang="en-US" sz="1100">
              <a:solidFill>
                <a:schemeClr val="dk1"/>
              </a:solidFill>
              <a:effectLst/>
              <a:latin typeface="Arial" panose="020B0604020202020204" pitchFamily="34" charset="0"/>
              <a:ea typeface="+mn-ea"/>
              <a:cs typeface="Arial" panose="020B0604020202020204" pitchFamily="34" charset="0"/>
            </a:rPr>
            <a:t> [2] Ferner fasst</a:t>
          </a:r>
          <a:r>
            <a:rPr lang="en-US" sz="1100" baseline="0">
              <a:solidFill>
                <a:schemeClr val="dk1"/>
              </a:solidFill>
              <a:effectLst/>
              <a:latin typeface="Arial" panose="020B0604020202020204" pitchFamily="34" charset="0"/>
              <a:ea typeface="+mn-ea"/>
              <a:cs typeface="Arial" panose="020B0604020202020204" pitchFamily="34" charset="0"/>
            </a:rPr>
            <a:t> er Abschätzungen zum Anteil von Lagerstandorten an Transportemissionen zusammen: In den USA verursachen Lagerstandorte demnach etwa 20% der Transportemissionen [3], während in Großbritannien diese sich auf etwa 11 oder 30% belaufen [4]. Für Deutschland wurde ein Anteil für Logistikstandorte (d.h. Lager, Terminals, Häfen) von etwa 15% abgeschätzt [5].</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Um die</a:t>
          </a:r>
          <a:r>
            <a:rPr lang="en-US" sz="1100" baseline="0">
              <a:solidFill>
                <a:schemeClr val="dk1"/>
              </a:solidFill>
              <a:effectLst/>
              <a:latin typeface="Arial" panose="020B0604020202020204" pitchFamily="34" charset="0"/>
              <a:ea typeface="+mn-ea"/>
              <a:cs typeface="Arial" panose="020B0604020202020204" pitchFamily="34" charset="0"/>
            </a:rPr>
            <a:t> Wissenslücke zum Anteil von Logistikstandorten an den weltweiten THG-Emissionen zu schließen, hat das Fraunhofer IML in 2015 eine erste Datensammlung und -analyse durchgeführt. Diese umfasste 196 europäische Logistikstandorte von 42 Unternehmen mit Fokus auf Logistikgebäude an Umschlag- und Lagerstandorten. Deren Betreiber stellten jährliche Informationen zu z.B. Energieverbrauch, Kältemittelbedarf oder Durchsatz. Der Bewertungsrahmen, welcher für die Berechnung von durchschnittlichen Emissionsintensitäten verwendet wurde, ist im Leitfaden </a:t>
          </a:r>
          <a:r>
            <a:rPr lang="en-US" sz="1100">
              <a:solidFill>
                <a:schemeClr val="dk1"/>
              </a:solidFill>
              <a:effectLst/>
              <a:latin typeface="Arial" panose="020B0604020202020204" pitchFamily="34" charset="0"/>
              <a:ea typeface="+mn-ea"/>
              <a:cs typeface="Arial" panose="020B0604020202020204" pitchFamily="34" charset="0"/>
            </a:rPr>
            <a:t>“Guide for Greenhouse Gas Emissions Accounting at Logistics Sites”</a:t>
          </a:r>
          <a:r>
            <a:rPr lang="en-US" sz="1100" baseline="0">
              <a:solidFill>
                <a:schemeClr val="dk1"/>
              </a:solidFill>
              <a:effectLst/>
              <a:latin typeface="Arial" panose="020B0604020202020204" pitchFamily="34" charset="0"/>
              <a:ea typeface="+mn-ea"/>
              <a:cs typeface="Arial" panose="020B0604020202020204" pitchFamily="34" charset="0"/>
            </a:rPr>
            <a:t> [6] veröffentlicht, auf welchen auch das </a:t>
          </a:r>
          <a:r>
            <a:rPr lang="en-US" sz="1100">
              <a:solidFill>
                <a:schemeClr val="dk1"/>
              </a:solidFill>
              <a:effectLst/>
              <a:latin typeface="Arial" panose="020B0604020202020204" pitchFamily="34" charset="0"/>
              <a:ea typeface="+mn-ea"/>
              <a:cs typeface="Arial" panose="020B0604020202020204" pitchFamily="34" charset="0"/>
            </a:rPr>
            <a:t>GLEC Framework, EcoTransIT World, GreenRouter und das Online REff tool</a:t>
          </a:r>
          <a:r>
            <a:rPr lang="en-US" sz="1100" baseline="30000">
              <a:solidFill>
                <a:schemeClr val="dk1"/>
              </a:solidFill>
              <a:effectLst/>
              <a:latin typeface="Arial" panose="020B0604020202020204" pitchFamily="34" charset="0"/>
              <a:ea typeface="+mn-ea"/>
              <a:cs typeface="Arial" panose="020B0604020202020204" pitchFamily="34" charset="0"/>
            </a:rPr>
            <a:t>®</a:t>
          </a:r>
          <a:r>
            <a:rPr lang="en-US" sz="1100" baseline="0">
              <a:solidFill>
                <a:schemeClr val="dk1"/>
              </a:solidFill>
              <a:effectLst/>
              <a:latin typeface="Arial" panose="020B0604020202020204" pitchFamily="34" charset="0"/>
              <a:ea typeface="+mn-ea"/>
              <a:cs typeface="Arial" panose="020B0604020202020204" pitchFamily="34" charset="0"/>
            </a:rPr>
            <a:t> [7] verweisen</a:t>
          </a:r>
          <a:r>
            <a:rPr lang="en-US" sz="1100">
              <a:solidFill>
                <a:schemeClr val="dk1"/>
              </a:solidFill>
              <a:effectLst/>
              <a:latin typeface="Arial" panose="020B0604020202020204" pitchFamily="34" charset="0"/>
              <a:ea typeface="+mn-ea"/>
              <a:cs typeface="Arial" panose="020B0604020202020204" pitchFamily="34" charset="0"/>
            </a:rPr>
            <a:t>. Daraus aufbauend haben</a:t>
          </a:r>
          <a:r>
            <a:rPr lang="en-US" sz="1100" baseline="0">
              <a:solidFill>
                <a:schemeClr val="dk1"/>
              </a:solidFill>
              <a:effectLst/>
              <a:latin typeface="Arial" panose="020B0604020202020204" pitchFamily="34" charset="0"/>
              <a:ea typeface="+mn-ea"/>
              <a:cs typeface="Arial" panose="020B0604020202020204" pitchFamily="34" charset="0"/>
            </a:rPr>
            <a:t> w</a:t>
          </a:r>
          <a:r>
            <a:rPr lang="en-US" sz="1100">
              <a:solidFill>
                <a:schemeClr val="dk1"/>
              </a:solidFill>
              <a:effectLst/>
              <a:latin typeface="Arial" panose="020B0604020202020204" pitchFamily="34" charset="0"/>
              <a:ea typeface="+mn-ea"/>
              <a:cs typeface="Arial" panose="020B0604020202020204" pitchFamily="34" charset="0"/>
            </a:rPr>
            <a:t>ir Anfang 2019 erste Durchschnittswerte</a:t>
          </a:r>
          <a:r>
            <a:rPr lang="en-US" sz="1100" baseline="0">
              <a:solidFill>
                <a:schemeClr val="dk1"/>
              </a:solidFill>
              <a:effectLst/>
              <a:latin typeface="Arial" panose="020B0604020202020204" pitchFamily="34" charset="0"/>
              <a:ea typeface="+mn-ea"/>
              <a:cs typeface="Arial" panose="020B0604020202020204" pitchFamily="34" charset="0"/>
            </a:rPr>
            <a:t> für Emissionsintensitäten für Logistikstandorte veröffentlicht [8]. Hierbei haben wir allerdings darauf hingewiesen, dass es noch weiterer Forschung bedarf, um letztlich solide und repräsentative Durchschnittswerte zu THG-Emissionen von Logistikstandorte abzuleiten.</a:t>
          </a:r>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Seit der ersten Studie</a:t>
          </a:r>
          <a:r>
            <a:rPr lang="en-US" sz="1100" baseline="0">
              <a:solidFill>
                <a:schemeClr val="dk1"/>
              </a:solidFill>
              <a:effectLst/>
              <a:latin typeface="Arial" panose="020B0604020202020204" pitchFamily="34" charset="0"/>
              <a:ea typeface="+mn-ea"/>
              <a:cs typeface="Arial" panose="020B0604020202020204" pitchFamily="34" charset="0"/>
            </a:rPr>
            <a:t> war das Fraunhofer IML in vielerlei Diskussionsrunden zur THG-Bilanzierung von Logistikstandorten involviert, u.a. bei der derzeitigen Erarbeitung der ISO 14083 "</a:t>
          </a:r>
          <a:r>
            <a:rPr lang="en-US" sz="1100">
              <a:solidFill>
                <a:schemeClr val="dk1"/>
              </a:solidFill>
              <a:effectLst/>
              <a:latin typeface="Arial" panose="020B0604020202020204" pitchFamily="34" charset="0"/>
              <a:ea typeface="+mn-ea"/>
              <a:cs typeface="Arial" panose="020B0604020202020204" pitchFamily="34" charset="0"/>
            </a:rPr>
            <a:t>Quantification and reporting of greenhouse gas emissions arising from operations of </a:t>
          </a:r>
          <a:r>
            <a:rPr lang="en-US" sz="1100" baseline="0">
              <a:solidFill>
                <a:schemeClr val="dk1"/>
              </a:solidFill>
              <a:effectLst/>
              <a:latin typeface="Arial" panose="020B0604020202020204" pitchFamily="34" charset="0"/>
              <a:ea typeface="+mn-ea"/>
              <a:cs typeface="Arial" panose="020B0604020202020204" pitchFamily="34" charset="0"/>
            </a:rPr>
            <a:t>transport chains”, deren Veröffentlichung für 2022 geplant ist. Daher ist es ein guter Zeitpunkt, nun im Rahmen des Forschungsprojekts GILA  die Studie zu Carbon Footprints und THG-Emissionsintensitäten für Logistikstandorte zu aktualisieren.</a:t>
          </a:r>
        </a:p>
        <a:p>
          <a:endParaRPr lang="de-DE" sz="110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Die Studie</a:t>
          </a:r>
          <a:r>
            <a:rPr lang="de-DE" sz="1100" baseline="0">
              <a:solidFill>
                <a:schemeClr val="dk1"/>
              </a:solidFill>
              <a:effectLst/>
              <a:latin typeface="Arial" panose="020B0604020202020204" pitchFamily="34" charset="0"/>
              <a:ea typeface="+mn-ea"/>
              <a:cs typeface="Arial" panose="020B0604020202020204" pitchFamily="34" charset="0"/>
            </a:rPr>
            <a:t> kombiniert die allgemeine Carbon Footprint Studie mit einer detaillierten Analyse zu Energiebedarf und anderen Faktoren, die die THG-Emissionen an Logistikstandorten beeinflussen. Diese Detaillierung ist zwingend erforderlich, um eine sinnvolle Klassifizierung und einen möglichen Benchmarkingansatz für Logistikstandorte ableiten zu können.</a:t>
          </a:r>
          <a:br>
            <a:rPr lang="de-DE" sz="1100" baseline="0">
              <a:solidFill>
                <a:schemeClr val="dk1"/>
              </a:solidFill>
              <a:effectLst/>
              <a:latin typeface="Arial" panose="020B0604020202020204" pitchFamily="34" charset="0"/>
              <a:ea typeface="+mn-ea"/>
              <a:cs typeface="Arial" panose="020B0604020202020204" pitchFamily="34" charset="0"/>
            </a:rPr>
          </a:br>
          <a:r>
            <a:rPr lang="de-DE" sz="1100" baseline="0">
              <a:solidFill>
                <a:schemeClr val="dk1"/>
              </a:solidFill>
              <a:effectLst/>
              <a:latin typeface="Arial" panose="020B0604020202020204" pitchFamily="34" charset="0"/>
              <a:ea typeface="+mn-ea"/>
              <a:cs typeface="Arial" panose="020B0604020202020204" pitchFamily="34" charset="0"/>
            </a:rPr>
            <a:t>Auf Basis der bereitgestellten Daten erhalten die teilnehmenden Unternehmen ihren standortspezifischen Carbon Footprint. Ferner wird dieser in Relation zu anderen, vergleichbaren Standorten gesetzt. Um an der GILA Studie teilzunehmen, beantworten Sie bitte die in den anderen Tabellenblättern zur Verfügung gestellten Fragebögen: der eine bezieht sich auf Lager- und Umschlagstandorte, der andere auf Terminals.</a:t>
          </a:r>
        </a:p>
        <a:p>
          <a:endParaRPr lang="de-DE" sz="1100" baseline="0">
            <a:solidFill>
              <a:schemeClr val="dk1"/>
            </a:solidFill>
            <a:effectLst/>
            <a:latin typeface="Arial" panose="020B0604020202020204" pitchFamily="34" charset="0"/>
            <a:ea typeface="+mn-ea"/>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Der Fragebogen ist bei Bedarf auch</a:t>
          </a:r>
          <a:r>
            <a:rPr lang="de-DE" sz="1100" baseline="0">
              <a:solidFill>
                <a:schemeClr val="dk1"/>
              </a:solidFill>
              <a:effectLst/>
              <a:latin typeface="Arial" panose="020B0604020202020204" pitchFamily="34" charset="0"/>
              <a:ea typeface="+mn-ea"/>
              <a:cs typeface="Arial" panose="020B0604020202020204" pitchFamily="34" charset="0"/>
            </a:rPr>
            <a:t> in Englisch, Italienisch und Spanisch erhältlich.</a:t>
          </a:r>
          <a:endParaRPr lang="de-DE" sz="1100">
            <a:solidFill>
              <a:schemeClr val="dk1"/>
            </a:solidFill>
            <a:effectLst/>
            <a:latin typeface="Arial" panose="020B0604020202020204" pitchFamily="34" charset="0"/>
            <a:ea typeface="+mn-ea"/>
            <a:cs typeface="Arial" panose="020B0604020202020204" pitchFamily="34" charset="0"/>
          </a:endParaRPr>
        </a:p>
        <a:p>
          <a:endParaRPr lang="de-DE" sz="1100">
            <a:solidFill>
              <a:schemeClr val="dk1"/>
            </a:solidFill>
            <a:effectLst/>
            <a:latin typeface="Arial" panose="020B0604020202020204" pitchFamily="34" charset="0"/>
            <a:ea typeface="+mn-ea"/>
            <a:cs typeface="Arial" panose="020B0604020202020204" pitchFamily="34" charset="0"/>
          </a:endParaRPr>
        </a:p>
        <a:p>
          <a:r>
            <a:rPr lang="en-US" sz="1100" b="1">
              <a:solidFill>
                <a:srgbClr val="002060"/>
              </a:solidFill>
              <a:effectLst/>
              <a:latin typeface="Arial" panose="020B0604020202020204" pitchFamily="34" charset="0"/>
              <a:ea typeface="+mn-ea"/>
              <a:cs typeface="Arial" panose="020B0604020202020204" pitchFamily="34" charset="0"/>
            </a:rPr>
            <a:t>Bitte senden Sie uns ihren beantworteten</a:t>
          </a:r>
          <a:r>
            <a:rPr lang="en-US" sz="1100" b="1" baseline="0">
              <a:solidFill>
                <a:srgbClr val="002060"/>
              </a:solidFill>
              <a:effectLst/>
              <a:latin typeface="Arial" panose="020B0604020202020204" pitchFamily="34" charset="0"/>
              <a:ea typeface="+mn-ea"/>
              <a:cs typeface="Arial" panose="020B0604020202020204" pitchFamily="34" charset="0"/>
            </a:rPr>
            <a:t> Fragebogen bis zum 30.06.2021 zurück.</a:t>
          </a:r>
          <a:r>
            <a:rPr lang="en-US" sz="1100" b="1">
              <a:solidFill>
                <a:srgbClr val="002060"/>
              </a:solidFill>
              <a:effectLst/>
              <a:latin typeface="Arial" panose="020B0604020202020204" pitchFamily="34" charset="0"/>
              <a:ea typeface="+mn-ea"/>
              <a:cs typeface="Arial" panose="020B0604020202020204" pitchFamily="34" charset="0"/>
            </a:rPr>
            <a:t> </a:t>
          </a:r>
        </a:p>
        <a:p>
          <a:endParaRPr lang="de-DE"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Wir haben</a:t>
          </a:r>
          <a:r>
            <a:rPr lang="en-US" sz="1100" baseline="0">
              <a:solidFill>
                <a:schemeClr val="dk1"/>
              </a:solidFill>
              <a:effectLst/>
              <a:latin typeface="Arial" panose="020B0604020202020204" pitchFamily="34" charset="0"/>
              <a:ea typeface="+mn-ea"/>
              <a:cs typeface="Arial" panose="020B0604020202020204" pitchFamily="34" charset="0"/>
            </a:rPr>
            <a:t> drei Kontaktpunkte eingerichtet: in Italien, Kolumbien und Deutschland (s.u.). </a:t>
          </a:r>
        </a:p>
        <a:p>
          <a:r>
            <a:rPr lang="en-US" sz="1100" baseline="0">
              <a:solidFill>
                <a:schemeClr val="dk1"/>
              </a:solidFill>
              <a:effectLst/>
              <a:latin typeface="Arial" panose="020B0604020202020204" pitchFamily="34" charset="0"/>
              <a:ea typeface="+mn-ea"/>
              <a:cs typeface="Arial" panose="020B0604020202020204" pitchFamily="34" charset="0"/>
            </a:rPr>
            <a:t>Alle vertraulichen Informationen verbleiben bei dem gewählten Kontaktpunkt und werden nicht an Dritte weitergeben.</a:t>
          </a:r>
          <a:endParaRPr lang="en-US" sz="1100">
            <a:solidFill>
              <a:schemeClr val="dk1"/>
            </a:solidFill>
            <a:effectLst/>
            <a:latin typeface="Arial" panose="020B0604020202020204" pitchFamily="34" charset="0"/>
            <a:ea typeface="+mn-ea"/>
            <a:cs typeface="Arial" panose="020B0604020202020204" pitchFamily="34" charset="0"/>
          </a:endParaRPr>
        </a:p>
        <a:p>
          <a:endParaRPr lang="de-DE" sz="1100">
            <a:solidFill>
              <a:schemeClr val="dk1"/>
            </a:solidFill>
            <a:effectLst/>
            <a:latin typeface="Arial" panose="020B0604020202020204" pitchFamily="34" charset="0"/>
            <a:ea typeface="+mn-ea"/>
            <a:cs typeface="Arial" panose="020B0604020202020204" pitchFamily="34" charset="0"/>
          </a:endParaRPr>
        </a:p>
        <a:p>
          <a:r>
            <a:rPr lang="en-US" sz="1100" b="1">
              <a:solidFill>
                <a:srgbClr val="002060"/>
              </a:solidFill>
              <a:effectLst/>
              <a:latin typeface="Arial" panose="020B0604020202020204" pitchFamily="34" charset="0"/>
              <a:ea typeface="+mn-ea"/>
              <a:cs typeface="Arial" panose="020B0604020202020204" pitchFamily="34" charset="0"/>
            </a:rPr>
            <a:t>Für Fragen und Rücksendung,</a:t>
          </a:r>
          <a:r>
            <a:rPr lang="en-US" sz="1100" b="1" baseline="0">
              <a:solidFill>
                <a:srgbClr val="002060"/>
              </a:solidFill>
              <a:effectLst/>
              <a:latin typeface="Arial" panose="020B0604020202020204" pitchFamily="34" charset="0"/>
              <a:ea typeface="+mn-ea"/>
              <a:cs typeface="Arial" panose="020B0604020202020204" pitchFamily="34" charset="0"/>
            </a:rPr>
            <a:t> wählen Sie bitte Ihren Ansprechpartner</a:t>
          </a:r>
          <a:endParaRPr lang="de-DE" sz="1100" b="1">
            <a:solidFill>
              <a:srgbClr val="002060"/>
            </a:solidFill>
            <a:effectLst/>
            <a:latin typeface="Arial" panose="020B0604020202020204" pitchFamily="34" charset="0"/>
            <a:ea typeface="+mn-ea"/>
            <a:cs typeface="Arial" panose="020B0604020202020204" pitchFamily="34" charset="0"/>
          </a:endParaRPr>
        </a:p>
        <a:p>
          <a:r>
            <a:rPr lang="en-US" sz="1100" b="0">
              <a:solidFill>
                <a:sysClr val="windowText" lastClr="000000"/>
              </a:solidFill>
              <a:effectLst/>
              <a:latin typeface="Arial" panose="020B0604020202020204" pitchFamily="34" charset="0"/>
              <a:ea typeface="+mn-ea"/>
              <a:cs typeface="Arial" panose="020B0604020202020204" pitchFamily="34" charset="0"/>
            </a:rPr>
            <a:t>Fraunhofer-Institut für Materialfluss und Logistik</a:t>
          </a:r>
          <a:r>
            <a:rPr lang="en-US" sz="1100" b="0" baseline="0">
              <a:solidFill>
                <a:sysClr val="windowText" lastClr="000000"/>
              </a:solidFill>
              <a:effectLst/>
              <a:latin typeface="Arial" panose="020B0604020202020204" pitchFamily="34" charset="0"/>
              <a:ea typeface="+mn-ea"/>
              <a:cs typeface="Arial" panose="020B0604020202020204" pitchFamily="34" charset="0"/>
            </a:rPr>
            <a:t> </a:t>
          </a:r>
          <a:r>
            <a:rPr lang="en-US" sz="1100" b="0">
              <a:solidFill>
                <a:sysClr val="windowText" lastClr="000000"/>
              </a:solidFill>
              <a:effectLst/>
              <a:latin typeface="Arial" panose="020B0604020202020204" pitchFamily="34" charset="0"/>
              <a:ea typeface="+mn-ea"/>
              <a:cs typeface="Arial" panose="020B0604020202020204" pitchFamily="34" charset="0"/>
            </a:rPr>
            <a:t>IML (Deutschland)</a:t>
          </a:r>
        </a:p>
        <a:p>
          <a:r>
            <a:rPr lang="en-US" sz="1100" b="0">
              <a:solidFill>
                <a:sysClr val="windowText" lastClr="000000"/>
              </a:solidFill>
              <a:effectLst/>
              <a:latin typeface="Arial" panose="020B0604020202020204" pitchFamily="34" charset="0"/>
              <a:ea typeface="+mn-ea"/>
              <a:cs typeface="Arial" panose="020B0604020202020204" pitchFamily="34" charset="0"/>
            </a:rPr>
            <a:t>Dr. Kerstin Dobers; kerstin.dobers@iml.fraunhofer.de</a:t>
          </a:r>
        </a:p>
        <a:p>
          <a:endParaRPr lang="en-US" sz="1100" b="0">
            <a:solidFill>
              <a:sysClr val="windowText" lastClr="000000"/>
            </a:solidFill>
            <a:effectLst/>
            <a:latin typeface="Arial" panose="020B0604020202020204" pitchFamily="34" charset="0"/>
            <a:ea typeface="+mn-ea"/>
            <a:cs typeface="Arial" panose="020B0604020202020204" pitchFamily="34" charset="0"/>
          </a:endParaRPr>
        </a:p>
        <a:p>
          <a:r>
            <a:rPr lang="en-US" sz="1100" b="0">
              <a:solidFill>
                <a:sysClr val="windowText" lastClr="000000"/>
              </a:solidFill>
              <a:effectLst/>
              <a:latin typeface="Arial" panose="020B0604020202020204" pitchFamily="34" charset="0"/>
              <a:ea typeface="+mn-ea"/>
              <a:cs typeface="Arial" panose="020B0604020202020204" pitchFamily="34" charset="0"/>
            </a:rPr>
            <a:t>Politecnico di Milano (Italien)</a:t>
          </a:r>
        </a:p>
        <a:p>
          <a:r>
            <a:rPr lang="en-US" sz="1100" b="0">
              <a:solidFill>
                <a:sysClr val="windowText" lastClr="000000"/>
              </a:solidFill>
              <a:effectLst/>
              <a:latin typeface="Arial" panose="020B0604020202020204" pitchFamily="34" charset="0"/>
              <a:ea typeface="+mn-ea"/>
              <a:cs typeface="Arial" panose="020B0604020202020204" pitchFamily="34" charset="0"/>
            </a:rPr>
            <a:t>Prof. Sara Perotti; sara.perotti@polimi.it</a:t>
          </a:r>
        </a:p>
        <a:p>
          <a:endParaRPr lang="en-US" sz="1100" b="0">
            <a:solidFill>
              <a:sysClr val="windowText" lastClr="000000"/>
            </a:solidFill>
            <a:effectLst/>
            <a:latin typeface="Arial" panose="020B0604020202020204" pitchFamily="34" charset="0"/>
            <a:ea typeface="+mn-ea"/>
            <a:cs typeface="Arial" panose="020B0604020202020204" pitchFamily="34" charset="0"/>
          </a:endParaRPr>
        </a:p>
        <a:p>
          <a:r>
            <a:rPr lang="en-US" sz="1100" b="0">
              <a:solidFill>
                <a:sysClr val="windowText" lastClr="000000"/>
              </a:solidFill>
              <a:effectLst/>
              <a:latin typeface="Arial" panose="020B0604020202020204" pitchFamily="34" charset="0"/>
              <a:ea typeface="+mn-ea"/>
              <a:cs typeface="Arial" panose="020B0604020202020204" pitchFamily="34" charset="0"/>
            </a:rPr>
            <a:t>Universidad</a:t>
          </a:r>
          <a:r>
            <a:rPr lang="en-US" sz="1100" b="0" baseline="0">
              <a:solidFill>
                <a:sysClr val="windowText" lastClr="000000"/>
              </a:solidFill>
              <a:effectLst/>
              <a:latin typeface="Arial" panose="020B0604020202020204" pitchFamily="34" charset="0"/>
              <a:ea typeface="+mn-ea"/>
              <a:cs typeface="Arial" panose="020B0604020202020204" pitchFamily="34" charset="0"/>
            </a:rPr>
            <a:t> de los Andes (Kolumbien)</a:t>
          </a:r>
        </a:p>
        <a:p>
          <a:r>
            <a:rPr lang="en-US" sz="1100" b="0" baseline="0">
              <a:solidFill>
                <a:sysClr val="windowText" lastClr="000000"/>
              </a:solidFill>
              <a:effectLst/>
              <a:latin typeface="Arial" panose="020B0604020202020204" pitchFamily="34" charset="0"/>
              <a:ea typeface="+mn-ea"/>
              <a:cs typeface="Arial" panose="020B0604020202020204" pitchFamily="34" charset="0"/>
            </a:rPr>
            <a:t>Prof. Gordon Wilmsmeier; g.wilmsmeier@uniandes.edu.co</a:t>
          </a:r>
          <a:endParaRPr lang="en-US" sz="1100" b="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9525</xdr:colOff>
      <xdr:row>60</xdr:row>
      <xdr:rowOff>69664</xdr:rowOff>
    </xdr:from>
    <xdr:to>
      <xdr:col>8</xdr:col>
      <xdr:colOff>665772</xdr:colOff>
      <xdr:row>80</xdr:row>
      <xdr:rowOff>105507</xdr:rowOff>
    </xdr:to>
    <xdr:sp macro="" textlink="">
      <xdr:nvSpPr>
        <xdr:cNvPr id="5" name="Textfeld 4">
          <a:extLst>
            <a:ext uri="{FF2B5EF4-FFF2-40B4-BE49-F238E27FC236}">
              <a16:creationId xmlns:a16="http://schemas.microsoft.com/office/drawing/2014/main" id="{F14FFF31-7C50-4221-AC2D-BEF271BCBD1D}"/>
            </a:ext>
          </a:extLst>
        </xdr:cNvPr>
        <xdr:cNvSpPr txBox="1"/>
      </xdr:nvSpPr>
      <xdr:spPr>
        <a:xfrm>
          <a:off x="361950" y="11671114"/>
          <a:ext cx="5923572" cy="36553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World Economic Forum. Supply Chain Decarbonization: The Role of Logistics and Transport in Reducing Supply Chain Carbon Emissions. 2009.</a:t>
          </a:r>
          <a:endParaRPr lang="de-DE">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McKinnon, A.C. Decarbonizing logistics: Distributing goods in a low carbon world. 2018. New York, Kogan Page Ltd (page 14)</a:t>
          </a:r>
          <a:endParaRPr lang="de-DE">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Ries, J.M.; Grosse, E.H.; Fichtinger, J. Environmental impact of warehousing: a scenario analysis for the United States. International Journal of Production Research, 55(21), pp. 6485-99. https://doi.org/10.1080/00207543.2016.1211342. Cited in McKinnon, see endnote (ii)</a:t>
          </a:r>
          <a:endParaRPr lang="de-DE">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[4] Baker, P.; Merchant, C. Reducing the environmental impact of warehousing. In: Green Logistics: Improving the environmental management of logistics [McKinnon et al. (eds.)]. 2015. 3</a:t>
          </a:r>
          <a:r>
            <a:rPr lang="en-GB" sz="1100" baseline="30000">
              <a:solidFill>
                <a:schemeClr val="dk1"/>
              </a:solidFill>
              <a:effectLst/>
              <a:latin typeface="Arial" panose="020B0604020202020204" pitchFamily="34" charset="0"/>
              <a:ea typeface="+mn-ea"/>
              <a:cs typeface="Arial" panose="020B0604020202020204" pitchFamily="34" charset="0"/>
            </a:rPr>
            <a:t>rd</a:t>
          </a:r>
          <a:r>
            <a:rPr lang="en-GB" sz="1100">
              <a:solidFill>
                <a:schemeClr val="dk1"/>
              </a:solidFill>
              <a:effectLst/>
              <a:latin typeface="Arial" panose="020B0604020202020204" pitchFamily="34" charset="0"/>
              <a:ea typeface="+mn-ea"/>
              <a:cs typeface="Arial" panose="020B0604020202020204" pitchFamily="34" charset="0"/>
            </a:rPr>
            <a:t> edition, London, Kogan Page Ltd. Cited in McKinnon, see endnote (ii)</a:t>
          </a:r>
          <a:endParaRPr lang="de-DE">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Rüdiger, D.; Dobers, K.; Ehrler, V.Ch.; Lewis, A. Carbon footprinting of warehouses and distribution centers as part of road freight transport chains. 4</a:t>
          </a:r>
          <a:r>
            <a:rPr lang="en-GB" sz="1100" baseline="30000">
              <a:solidFill>
                <a:schemeClr val="dk1"/>
              </a:solidFill>
              <a:effectLst/>
              <a:latin typeface="Arial" panose="020B0604020202020204" pitchFamily="34" charset="0"/>
              <a:ea typeface="+mn-ea"/>
              <a:cs typeface="Arial" panose="020B0604020202020204" pitchFamily="34" charset="0"/>
            </a:rPr>
            <a:t>th</a:t>
          </a:r>
          <a:r>
            <a:rPr lang="en-GB" sz="1100">
              <a:solidFill>
                <a:schemeClr val="dk1"/>
              </a:solidFill>
              <a:effectLst/>
              <a:latin typeface="Arial" panose="020B0604020202020204" pitchFamily="34" charset="0"/>
              <a:ea typeface="+mn-ea"/>
              <a:cs typeface="Arial" panose="020B0604020202020204" pitchFamily="34" charset="0"/>
            </a:rPr>
            <a:t> International Workshop on Sustainable Road Freight Transport. Cambridge. 30.11./01.12.2017 </a:t>
          </a:r>
        </a:p>
        <a:p>
          <a:r>
            <a:rPr lang="en-GB" sz="1100">
              <a:solidFill>
                <a:schemeClr val="dk1"/>
              </a:solidFill>
              <a:effectLst/>
              <a:latin typeface="Arial" panose="020B0604020202020204" pitchFamily="34" charset="0"/>
              <a:ea typeface="+mn-ea"/>
              <a:cs typeface="Arial" panose="020B0604020202020204" pitchFamily="34" charset="0"/>
            </a:rPr>
            <a:t>[6] Dobers, K.; Rüdiger, D.; Jarmer, J.P. Guide for Greenhouse Gas Emissions Accounting at Logistics Sites. 2018. ISBN 978-3-8396-1434-1. http://publica.fraunhofer.de/documents/N-532019.html</a:t>
          </a:r>
          <a:endParaRPr lang="de-DE">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[7] REff Assessment Tool. Resource Efficiency at Logistics Sites. Fraunhofer IML. 2019. https://reff.iml.fraunhofer.de/</a:t>
          </a:r>
          <a:endParaRPr lang="de-DE">
            <a:effectLst/>
            <a:latin typeface="Arial" panose="020B0604020202020204" pitchFamily="34" charset="0"/>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[8] Dobers, K.; Ehrler, V.; Davydenko, I.; Rüdiger, D.; Clausen, U. (2019): Challenges to Standardizing Emissions Calculation of Logistics Hubs as Basis for Decarbonizing Transport Chains on a Global Scale. In: </a:t>
          </a:r>
          <a:r>
            <a:rPr lang="de-DE" sz="1100" i="1">
              <a:solidFill>
                <a:schemeClr val="dk1"/>
              </a:solidFill>
              <a:effectLst/>
              <a:latin typeface="Arial" panose="020B0604020202020204" pitchFamily="34" charset="0"/>
              <a:ea typeface="+mn-ea"/>
              <a:cs typeface="Arial" panose="020B0604020202020204" pitchFamily="34" charset="0"/>
            </a:rPr>
            <a:t>Transport Research Record </a:t>
          </a:r>
          <a:r>
            <a:rPr lang="de-DE" sz="1100">
              <a:solidFill>
                <a:schemeClr val="dk1"/>
              </a:solidFill>
              <a:effectLst/>
              <a:latin typeface="Arial" panose="020B0604020202020204" pitchFamily="34" charset="0"/>
              <a:ea typeface="+mn-ea"/>
              <a:cs typeface="Arial" panose="020B0604020202020204" pitchFamily="34" charset="0"/>
            </a:rPr>
            <a:t>2673 (9). DOI: 10.1177/0361198119844252.</a:t>
          </a:r>
          <a:endParaRPr lang="de-DE">
            <a:effectLst/>
            <a:latin typeface="Arial" panose="020B0604020202020204" pitchFamily="34" charset="0"/>
            <a:cs typeface="Arial" panose="020B0604020202020204" pitchFamily="34" charset="0"/>
          </a:endParaRPr>
        </a:p>
        <a:p>
          <a:r>
            <a:rPr lang="de-DE" sz="1100">
              <a:solidFill>
                <a:schemeClr val="dk1"/>
              </a:solidFill>
              <a:effectLst/>
              <a:latin typeface="Arial" panose="020B0604020202020204" pitchFamily="34" charset="0"/>
              <a:ea typeface="+mn-ea"/>
              <a:cs typeface="Arial" panose="020B0604020202020204" pitchFamily="34" charset="0"/>
            </a:rPr>
            <a:t> </a:t>
          </a:r>
          <a:endParaRPr lang="de-DE" sz="1100">
            <a:latin typeface="Arial" panose="020B0604020202020204" pitchFamily="34" charset="0"/>
            <a:cs typeface="Arial" panose="020B0604020202020204" pitchFamily="34" charset="0"/>
          </a:endParaRPr>
        </a:p>
      </xdr:txBody>
    </xdr:sp>
    <xdr:clientData/>
  </xdr:twoCellAnchor>
  <xdr:twoCellAnchor>
    <xdr:from>
      <xdr:col>10</xdr:col>
      <xdr:colOff>160584</xdr:colOff>
      <xdr:row>2</xdr:row>
      <xdr:rowOff>49659</xdr:rowOff>
    </xdr:from>
    <xdr:to>
      <xdr:col>18</xdr:col>
      <xdr:colOff>447675</xdr:colOff>
      <xdr:row>43</xdr:row>
      <xdr:rowOff>74543</xdr:rowOff>
    </xdr:to>
    <xdr:sp macro="" textlink="">
      <xdr:nvSpPr>
        <xdr:cNvPr id="6" name="Textfeld 5">
          <a:extLst>
            <a:ext uri="{FF2B5EF4-FFF2-40B4-BE49-F238E27FC236}">
              <a16:creationId xmlns:a16="http://schemas.microsoft.com/office/drawing/2014/main" id="{61B69092-490A-4292-999C-C63E2B192805}"/>
            </a:ext>
          </a:extLst>
        </xdr:cNvPr>
        <xdr:cNvSpPr txBox="1"/>
      </xdr:nvSpPr>
      <xdr:spPr>
        <a:xfrm>
          <a:off x="7285284" y="906909"/>
          <a:ext cx="6306891" cy="76925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0">
              <a:solidFill>
                <a:srgbClr val="002060"/>
              </a:solidFill>
              <a:latin typeface="Arial" panose="020B0604020202020204" pitchFamily="34" charset="0"/>
              <a:cs typeface="Arial" panose="020B0604020202020204" pitchFamily="34" charset="0"/>
            </a:rPr>
            <a:t>Zum Projekt</a:t>
          </a:r>
          <a:br>
            <a:rPr lang="de-DE" sz="1200" b="1">
              <a:solidFill>
                <a:srgbClr val="002060"/>
              </a:solidFill>
              <a:latin typeface="Arial" panose="020B0604020202020204" pitchFamily="34" charset="0"/>
              <a:cs typeface="Arial" panose="020B0604020202020204" pitchFamily="34" charset="0"/>
            </a:rPr>
          </a:br>
          <a:r>
            <a:rPr lang="de-DE" sz="1200" b="1">
              <a:solidFill>
                <a:srgbClr val="002060"/>
              </a:solidFill>
              <a:latin typeface="Arial" panose="020B0604020202020204" pitchFamily="34" charset="0"/>
              <a:cs typeface="Arial" panose="020B0604020202020204" pitchFamily="34" charset="0"/>
            </a:rPr>
            <a:t>GILA - Ressourceneffiziente Logistikzentren und Transport</a:t>
          </a:r>
        </a:p>
        <a:p>
          <a:endParaRPr lang="de-DE" sz="1200" b="1">
            <a:solidFill>
              <a:srgbClr val="002060"/>
            </a:solidFill>
            <a:latin typeface="Arial" panose="020B0604020202020204" pitchFamily="34" charset="0"/>
            <a:cs typeface="Arial" panose="020B0604020202020204" pitchFamily="34" charset="0"/>
          </a:endParaRPr>
        </a:p>
        <a:p>
          <a:endParaRPr lang="de-DE" sz="1100">
            <a:solidFill>
              <a:schemeClr val="dk1"/>
            </a:solidFill>
            <a:effectLst/>
            <a:latin typeface="Arial" panose="020B0604020202020204" pitchFamily="34" charset="0"/>
            <a:ea typeface="+mn-ea"/>
            <a:cs typeface="Arial" panose="020B0604020202020204" pitchFamily="34" charset="0"/>
          </a:endParaRPr>
        </a:p>
        <a:p>
          <a:r>
            <a:rPr lang="de-DE">
              <a:latin typeface="Arial" panose="020B0604020202020204" pitchFamily="34" charset="0"/>
              <a:cs typeface="Arial" panose="020B0604020202020204" pitchFamily="34" charset="0"/>
            </a:rPr>
            <a:t>Die Logistik muss - wie alle anderen Sektoren auch - ihren Beitrag zu einer nachhaltigen Veränderung unserer Wirtschaft sowie Gesellschaft leisten. Gleiches gilt für die Reduzierung der absoluten Treibhausgasemissionen und die Steigerung der Ressourceneffizienz, denn nur so können die Umweltziele des Pariser Abkommens erreicht werden.</a:t>
          </a:r>
        </a:p>
        <a:p>
          <a:endParaRPr lang="de-DE">
            <a:latin typeface="Arial" panose="020B0604020202020204" pitchFamily="34" charset="0"/>
            <a:cs typeface="Arial" panose="020B0604020202020204" pitchFamily="34" charset="0"/>
          </a:endParaRPr>
        </a:p>
        <a:p>
          <a:r>
            <a:rPr lang="de-DE">
              <a:latin typeface="Arial" panose="020B0604020202020204" pitchFamily="34" charset="0"/>
              <a:cs typeface="Arial" panose="020B0604020202020204" pitchFamily="34" charset="0"/>
            </a:rPr>
            <a:t>Das Projekt GILA unterstützt die weltweiten Bemühungen, die Umweltbelastungen durch die Logistik zu reduzieren (v.a. die THG-Emissionen). Der Fokus liegt auf Logistikzentren, die innerhalb von Transportketten eine Schnittstellenfunktion haben. Hierunter fallen alle Zentren, die verschiedene Transportstrecken (mit gleichen oder unterschiedlichen Verkehrsträgern) miteinander verbinden oder die den Start- oder Endpunkt einer Transportkette darstellen. Neben Logistikzentren können auch weitere Begriffe wie Logistikstandorte, -knoten, Hubs oder Depots verwendet werden. Beispiele hierfür sind Logistikeinrichtungen/ -immobilien wie Lager, Konsolidierungs-/Fulfillment-Zentren, Distributionszentren, Cross-Docking Standorte, Mikro-Depots sowie Terminals an See- oder Binnenhäfen, KV-Terminals oder Cargo-Terminal an Flughäfen.</a:t>
          </a:r>
        </a:p>
        <a:p>
          <a:endParaRPr lang="de-DE">
            <a:latin typeface="Arial" panose="020B0604020202020204" pitchFamily="34" charset="0"/>
            <a:cs typeface="Arial" panose="020B0604020202020204" pitchFamily="34" charset="0"/>
          </a:endParaRPr>
        </a:p>
        <a:p>
          <a:r>
            <a:rPr lang="de-DE" b="1">
              <a:solidFill>
                <a:srgbClr val="002060"/>
              </a:solidFill>
              <a:latin typeface="Arial" panose="020B0604020202020204" pitchFamily="34" charset="0"/>
              <a:cs typeface="Arial" panose="020B0604020202020204" pitchFamily="34" charset="0"/>
            </a:rPr>
            <a:t>Projektziele</a:t>
          </a:r>
          <a:endParaRPr lang="de-DE">
            <a:solidFill>
              <a:srgbClr val="002060"/>
            </a:solidFill>
            <a:latin typeface="Arial" panose="020B0604020202020204" pitchFamily="34" charset="0"/>
            <a:cs typeface="Arial" panose="020B0604020202020204" pitchFamily="34" charset="0"/>
          </a:endParaRPr>
        </a:p>
        <a:p>
          <a:r>
            <a:rPr lang="de-DE">
              <a:latin typeface="Arial" panose="020B0604020202020204" pitchFamily="34" charset="0"/>
              <a:cs typeface="Arial" panose="020B0604020202020204" pitchFamily="34" charset="0"/>
            </a:rPr>
            <a:t>In GILA werden zwei Forschungsschwerpunkte gesetzt, die folgende Ziele verfolgen:</a:t>
          </a:r>
        </a:p>
        <a:p>
          <a:endParaRPr lang="de-DE">
            <a:latin typeface="Arial" panose="020B0604020202020204" pitchFamily="34" charset="0"/>
            <a:cs typeface="Arial" panose="020B0604020202020204" pitchFamily="34" charset="0"/>
          </a:endParaRPr>
        </a:p>
        <a:p>
          <a:r>
            <a:rPr lang="de-DE">
              <a:latin typeface="Arial" panose="020B0604020202020204" pitchFamily="34" charset="0"/>
              <a:cs typeface="Arial" panose="020B0604020202020204" pitchFamily="34" charset="0"/>
            </a:rPr>
            <a:t>Entwicklung von Best Practices und Analyse zukünftiger Anforderungen, Dienstleistungen und Konzepte für nachhaltige Logistikzentren innerhalb einer energie- und ressourceneffizienten Transportkette  </a:t>
          </a:r>
        </a:p>
        <a:p>
          <a:pPr lvl="1"/>
          <a:r>
            <a:rPr lang="de-DE">
              <a:latin typeface="Arial" panose="020B0604020202020204" pitchFamily="34" charset="0"/>
              <a:cs typeface="Arial" panose="020B0604020202020204" pitchFamily="34" charset="0"/>
            </a:rPr>
            <a:t>-  Trendstudie und Bedarfsanalyse für Logistikzentren</a:t>
          </a:r>
        </a:p>
        <a:p>
          <a:pPr lvl="1"/>
          <a:r>
            <a:rPr lang="de-DE">
              <a:latin typeface="Arial" panose="020B0604020202020204" pitchFamily="34" charset="0"/>
              <a:cs typeface="Arial" panose="020B0604020202020204" pitchFamily="34" charset="0"/>
            </a:rPr>
            <a:t>-  Entwicklung von Zukunftskonzepten für Logistikknoten innerhalb von Transportketten </a:t>
          </a:r>
        </a:p>
        <a:p>
          <a:pPr lvl="1"/>
          <a:r>
            <a:rPr lang="de-DE">
              <a:latin typeface="Arial" panose="020B0604020202020204" pitchFamily="34" charset="0"/>
              <a:cs typeface="Arial" panose="020B0604020202020204" pitchFamily="34" charset="0"/>
            </a:rPr>
            <a:t>-  Hilfestellungen zur Reduzierung der Umweltbelastungen durch  Logistikzentren und</a:t>
          </a:r>
        </a:p>
        <a:p>
          <a:pPr lvl="1"/>
          <a:r>
            <a:rPr lang="de-DE">
              <a:latin typeface="Arial" panose="020B0604020202020204" pitchFamily="34" charset="0"/>
              <a:cs typeface="Arial" panose="020B0604020202020204" pitchFamily="34" charset="0"/>
            </a:rPr>
            <a:t>   Transport, sowie zur Verbesserung der Nachhaltigkeit in der Logistik</a:t>
          </a:r>
        </a:p>
        <a:p>
          <a:endParaRPr lang="de-DE">
            <a:latin typeface="Arial" panose="020B0604020202020204" pitchFamily="34" charset="0"/>
            <a:cs typeface="Arial" panose="020B0604020202020204" pitchFamily="34" charset="0"/>
          </a:endParaRPr>
        </a:p>
        <a:p>
          <a:r>
            <a:rPr lang="de-DE">
              <a:latin typeface="Arial" panose="020B0604020202020204" pitchFamily="34" charset="0"/>
              <a:cs typeface="Arial" panose="020B0604020202020204" pitchFamily="34" charset="0"/>
            </a:rPr>
            <a:t>Definition eines methodischen Rahmens zur detaillierten Beschreibung der Umweltperformance von Logistikzentren</a:t>
          </a:r>
        </a:p>
        <a:p>
          <a:pPr lvl="1"/>
          <a:r>
            <a:rPr lang="de-DE">
              <a:latin typeface="Arial" panose="020B0604020202020204" pitchFamily="34" charset="0"/>
              <a:cs typeface="Arial" panose="020B0604020202020204" pitchFamily="34" charset="0"/>
            </a:rPr>
            <a:t>- </a:t>
          </a:r>
          <a:r>
            <a:rPr lang="de-DE" baseline="0">
              <a:latin typeface="Arial" panose="020B0604020202020204" pitchFamily="34" charset="0"/>
              <a:cs typeface="Arial" panose="020B0604020202020204" pitchFamily="34" charset="0"/>
            </a:rPr>
            <a:t> </a:t>
          </a:r>
          <a:r>
            <a:rPr lang="de-DE">
              <a:latin typeface="Arial" panose="020B0604020202020204" pitchFamily="34" charset="0"/>
              <a:cs typeface="Arial" panose="020B0604020202020204" pitchFamily="34" charset="0"/>
            </a:rPr>
            <a:t>Klassifikationsschema und Umweltindikatoren für Logistikzentren</a:t>
          </a:r>
        </a:p>
        <a:p>
          <a:pPr lvl="1"/>
          <a:r>
            <a:rPr lang="de-DE">
              <a:latin typeface="Arial" panose="020B0604020202020204" pitchFamily="34" charset="0"/>
              <a:cs typeface="Arial" panose="020B0604020202020204" pitchFamily="34" charset="0"/>
            </a:rPr>
            <a:t>-  Abschätzung der nationalen Treibhausgasinventare der Logistikknoten und Ermittlung</a:t>
          </a:r>
          <a:r>
            <a:rPr lang="de-DE" baseline="0">
              <a:latin typeface="Arial" panose="020B0604020202020204" pitchFamily="34" charset="0"/>
              <a:cs typeface="Arial" panose="020B0604020202020204" pitchFamily="34" charset="0"/>
            </a:rPr>
            <a:t> </a:t>
          </a:r>
          <a:br>
            <a:rPr lang="de-DE" baseline="0">
              <a:latin typeface="Arial" panose="020B0604020202020204" pitchFamily="34" charset="0"/>
              <a:cs typeface="Arial" panose="020B0604020202020204" pitchFamily="34" charset="0"/>
            </a:rPr>
          </a:br>
          <a:r>
            <a:rPr lang="de-DE" baseline="0">
              <a:latin typeface="Arial" panose="020B0604020202020204" pitchFamily="34" charset="0"/>
              <a:cs typeface="Arial" panose="020B0604020202020204" pitchFamily="34" charset="0"/>
            </a:rPr>
            <a:t>   </a:t>
          </a:r>
          <a:r>
            <a:rPr lang="de-DE">
              <a:latin typeface="Arial" panose="020B0604020202020204" pitchFamily="34" charset="0"/>
              <a:cs typeface="Arial" panose="020B0604020202020204" pitchFamily="34" charset="0"/>
            </a:rPr>
            <a:t>von Reduktionspfade</a:t>
          </a:r>
        </a:p>
        <a:p>
          <a:pPr lvl="1"/>
          <a:r>
            <a:rPr lang="de-DE">
              <a:latin typeface="Arial" panose="020B0604020202020204" pitchFamily="34" charset="0"/>
              <a:cs typeface="Arial" panose="020B0604020202020204" pitchFamily="34" charset="0"/>
            </a:rPr>
            <a:t>-  Unterstützung bei der Erstellung der ISO 14083 / NWIP 24468 durch u.a. Einbringen</a:t>
          </a:r>
          <a:br>
            <a:rPr lang="de-DE">
              <a:latin typeface="Arial" panose="020B0604020202020204" pitchFamily="34" charset="0"/>
              <a:cs typeface="Arial" panose="020B0604020202020204" pitchFamily="34" charset="0"/>
            </a:rPr>
          </a:br>
          <a:r>
            <a:rPr lang="de-DE">
              <a:latin typeface="Arial" panose="020B0604020202020204" pitchFamily="34" charset="0"/>
              <a:cs typeface="Arial" panose="020B0604020202020204" pitchFamily="34" charset="0"/>
            </a:rPr>
            <a:t>   neuester Expertise und Forschungserkenntnisse</a:t>
          </a:r>
          <a:endParaRPr lang="de-DE" sz="1100">
            <a:latin typeface="Arial" panose="020B0604020202020204" pitchFamily="34" charset="0"/>
            <a:cs typeface="Arial" panose="020B0604020202020204" pitchFamily="34" charset="0"/>
          </a:endParaRPr>
        </a:p>
        <a:p>
          <a:endParaRPr lang="de-DE" sz="1100">
            <a:latin typeface="Arial" panose="020B0604020202020204" pitchFamily="34" charset="0"/>
            <a:cs typeface="Arial" panose="020B0604020202020204" pitchFamily="34" charset="0"/>
          </a:endParaRPr>
        </a:p>
        <a:p>
          <a:r>
            <a:rPr lang="de-DE" sz="1100">
              <a:latin typeface="Arial" panose="020B0604020202020204" pitchFamily="34" charset="0"/>
              <a:cs typeface="Arial" panose="020B0604020202020204" pitchFamily="34" charset="0"/>
            </a:rPr>
            <a:t>Das bmbf fördert das Projekt German, Italian &amp; Latin American consortium for resource efficient logistics hubs &amp; transport (GILA) unter dem FKZ 03INT712BA.</a:t>
          </a:r>
        </a:p>
        <a:p>
          <a:endParaRPr lang="de-DE" sz="1100">
            <a:latin typeface="Arial" panose="020B0604020202020204" pitchFamily="34" charset="0"/>
            <a:cs typeface="Arial" panose="020B0604020202020204" pitchFamily="34" charset="0"/>
          </a:endParaRPr>
        </a:p>
        <a:p>
          <a:r>
            <a:rPr lang="de-DE" sz="1100">
              <a:latin typeface="Arial" panose="020B0604020202020204" pitchFamily="34" charset="0"/>
              <a:cs typeface="Arial" panose="020B0604020202020204" pitchFamily="34" charset="0"/>
            </a:rPr>
            <a:t>Die Projektlaufzeit ist von</a:t>
          </a:r>
          <a:r>
            <a:rPr lang="de-DE" sz="1100" baseline="0">
              <a:latin typeface="Arial" panose="020B0604020202020204" pitchFamily="34" charset="0"/>
              <a:cs typeface="Arial" panose="020B0604020202020204" pitchFamily="34" charset="0"/>
            </a:rPr>
            <a:t> </a:t>
          </a:r>
          <a:r>
            <a:rPr lang="de-DE" sz="1100">
              <a:latin typeface="Arial" panose="020B0604020202020204" pitchFamily="34" charset="0"/>
              <a:cs typeface="Arial" panose="020B0604020202020204" pitchFamily="34" charset="0"/>
            </a:rPr>
            <a:t>Juli 2020 bis Juli 2023.</a:t>
          </a:r>
        </a:p>
        <a:p>
          <a:r>
            <a:rPr lang="de-DE" sz="1100">
              <a:latin typeface="Arial" panose="020B0604020202020204" pitchFamily="34" charset="0"/>
              <a:cs typeface="Arial" panose="020B0604020202020204" pitchFamily="34" charset="0"/>
            </a:rPr>
            <a:t>Projektpartner: Fraunhofer</a:t>
          </a:r>
          <a:r>
            <a:rPr lang="de-DE" sz="1100" baseline="0">
              <a:latin typeface="Arial" panose="020B0604020202020204" pitchFamily="34" charset="0"/>
              <a:cs typeface="Arial" panose="020B0604020202020204" pitchFamily="34" charset="0"/>
            </a:rPr>
            <a:t> IML, Arcadis Germany GmbH, P3 Logistic Parks, Politecnico di Milano, GreenRouter, Fercam, Flexilog, Conad, Prysmian Group, Universidad de los Andes.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353480</xdr:colOff>
      <xdr:row>0</xdr:row>
      <xdr:rowOff>0</xdr:rowOff>
    </xdr:from>
    <xdr:to>
      <xdr:col>9</xdr:col>
      <xdr:colOff>383589</xdr:colOff>
      <xdr:row>3</xdr:row>
      <xdr:rowOff>45384</xdr:rowOff>
    </xdr:to>
    <xdr:pic>
      <xdr:nvPicPr>
        <xdr:cNvPr id="3" name="Grafik 2">
          <a:extLst>
            <a:ext uri="{FF2B5EF4-FFF2-40B4-BE49-F238E27FC236}">
              <a16:creationId xmlns:a16="http://schemas.microsoft.com/office/drawing/2014/main" id="{D7E5D38A-7221-4E47-A881-40765E1BFE4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609" b="26851"/>
        <a:stretch/>
      </xdr:blipFill>
      <xdr:spPr bwMode="auto">
        <a:xfrm>
          <a:off x="6631697" y="0"/>
          <a:ext cx="1356430" cy="443363"/>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49697</xdr:colOff>
      <xdr:row>61</xdr:row>
      <xdr:rowOff>54567</xdr:rowOff>
    </xdr:from>
    <xdr:to>
      <xdr:col>2</xdr:col>
      <xdr:colOff>0</xdr:colOff>
      <xdr:row>62</xdr:row>
      <xdr:rowOff>45811</xdr:rowOff>
    </xdr:to>
    <xdr:sp macro="" textlink="">
      <xdr:nvSpPr>
        <xdr:cNvPr id="2" name="Pfeil: nach links 1">
          <a:extLst>
            <a:ext uri="{FF2B5EF4-FFF2-40B4-BE49-F238E27FC236}">
              <a16:creationId xmlns:a16="http://schemas.microsoft.com/office/drawing/2014/main" id="{DD537FAD-1EA1-4E38-90A6-9F92D9722575}"/>
            </a:ext>
          </a:extLst>
        </xdr:cNvPr>
        <xdr:cNvSpPr/>
      </xdr:nvSpPr>
      <xdr:spPr>
        <a:xfrm>
          <a:off x="49697" y="5377681"/>
          <a:ext cx="527246" cy="154530"/>
        </a:xfrm>
        <a:prstGeom prst="leftArrow">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49697</xdr:colOff>
      <xdr:row>91</xdr:row>
      <xdr:rowOff>54567</xdr:rowOff>
    </xdr:from>
    <xdr:to>
      <xdr:col>2</xdr:col>
      <xdr:colOff>0</xdr:colOff>
      <xdr:row>92</xdr:row>
      <xdr:rowOff>45811</xdr:rowOff>
    </xdr:to>
    <xdr:sp macro="" textlink="">
      <xdr:nvSpPr>
        <xdr:cNvPr id="4" name="Pfeil: nach links 3">
          <a:extLst>
            <a:ext uri="{FF2B5EF4-FFF2-40B4-BE49-F238E27FC236}">
              <a16:creationId xmlns:a16="http://schemas.microsoft.com/office/drawing/2014/main" id="{2F6631E5-E00A-4AEC-914F-3E49302EB04E}"/>
            </a:ext>
          </a:extLst>
        </xdr:cNvPr>
        <xdr:cNvSpPr/>
      </xdr:nvSpPr>
      <xdr:spPr>
        <a:xfrm>
          <a:off x="46522" y="5446545"/>
          <a:ext cx="533261" cy="160071"/>
        </a:xfrm>
        <a:prstGeom prst="leftArrow">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49697</xdr:colOff>
      <xdr:row>135</xdr:row>
      <xdr:rowOff>54567</xdr:rowOff>
    </xdr:from>
    <xdr:to>
      <xdr:col>2</xdr:col>
      <xdr:colOff>0</xdr:colOff>
      <xdr:row>136</xdr:row>
      <xdr:rowOff>45811</xdr:rowOff>
    </xdr:to>
    <xdr:sp macro="" textlink="">
      <xdr:nvSpPr>
        <xdr:cNvPr id="6" name="Pfeil: nach links 5">
          <a:extLst>
            <a:ext uri="{FF2B5EF4-FFF2-40B4-BE49-F238E27FC236}">
              <a16:creationId xmlns:a16="http://schemas.microsoft.com/office/drawing/2014/main" id="{3B6DA384-B28C-461D-A943-6BE657ADB3B6}"/>
            </a:ext>
          </a:extLst>
        </xdr:cNvPr>
        <xdr:cNvSpPr/>
      </xdr:nvSpPr>
      <xdr:spPr>
        <a:xfrm>
          <a:off x="46522" y="9563002"/>
          <a:ext cx="533261" cy="160071"/>
        </a:xfrm>
        <a:prstGeom prst="leftArrow">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49697</xdr:colOff>
      <xdr:row>265</xdr:row>
      <xdr:rowOff>54567</xdr:rowOff>
    </xdr:from>
    <xdr:to>
      <xdr:col>2</xdr:col>
      <xdr:colOff>0</xdr:colOff>
      <xdr:row>266</xdr:row>
      <xdr:rowOff>45811</xdr:rowOff>
    </xdr:to>
    <xdr:sp macro="" textlink="">
      <xdr:nvSpPr>
        <xdr:cNvPr id="10" name="Pfeil: nach links 9">
          <a:extLst>
            <a:ext uri="{FF2B5EF4-FFF2-40B4-BE49-F238E27FC236}">
              <a16:creationId xmlns:a16="http://schemas.microsoft.com/office/drawing/2014/main" id="{D7F15438-7A75-44C5-B8DE-282EA2772CAC}"/>
            </a:ext>
          </a:extLst>
        </xdr:cNvPr>
        <xdr:cNvSpPr/>
      </xdr:nvSpPr>
      <xdr:spPr>
        <a:xfrm>
          <a:off x="46522" y="15029524"/>
          <a:ext cx="533261" cy="160071"/>
        </a:xfrm>
        <a:prstGeom prst="leftArrow">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49697</xdr:colOff>
      <xdr:row>400</xdr:row>
      <xdr:rowOff>54567</xdr:rowOff>
    </xdr:from>
    <xdr:to>
      <xdr:col>2</xdr:col>
      <xdr:colOff>0</xdr:colOff>
      <xdr:row>401</xdr:row>
      <xdr:rowOff>45811</xdr:rowOff>
    </xdr:to>
    <xdr:sp macro="" textlink="">
      <xdr:nvSpPr>
        <xdr:cNvPr id="13" name="Pfeil: nach links 12">
          <a:extLst>
            <a:ext uri="{FF2B5EF4-FFF2-40B4-BE49-F238E27FC236}">
              <a16:creationId xmlns:a16="http://schemas.microsoft.com/office/drawing/2014/main" id="{34A4EBD9-17A6-440F-9411-205804E4921C}"/>
            </a:ext>
          </a:extLst>
        </xdr:cNvPr>
        <xdr:cNvSpPr/>
      </xdr:nvSpPr>
      <xdr:spPr>
        <a:xfrm>
          <a:off x="46522" y="24595937"/>
          <a:ext cx="549826" cy="160071"/>
        </a:xfrm>
        <a:prstGeom prst="leftArrow">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49697</xdr:colOff>
      <xdr:row>377</xdr:row>
      <xdr:rowOff>54567</xdr:rowOff>
    </xdr:from>
    <xdr:to>
      <xdr:col>2</xdr:col>
      <xdr:colOff>0</xdr:colOff>
      <xdr:row>378</xdr:row>
      <xdr:rowOff>45811</xdr:rowOff>
    </xdr:to>
    <xdr:sp macro="" textlink="">
      <xdr:nvSpPr>
        <xdr:cNvPr id="17" name="Pfeil: nach links 16">
          <a:extLst>
            <a:ext uri="{FF2B5EF4-FFF2-40B4-BE49-F238E27FC236}">
              <a16:creationId xmlns:a16="http://schemas.microsoft.com/office/drawing/2014/main" id="{BF12A827-8D10-4C1E-8464-B2A8B349ED9F}"/>
            </a:ext>
          </a:extLst>
        </xdr:cNvPr>
        <xdr:cNvSpPr/>
      </xdr:nvSpPr>
      <xdr:spPr>
        <a:xfrm>
          <a:off x="46522" y="37657610"/>
          <a:ext cx="549826" cy="160072"/>
        </a:xfrm>
        <a:prstGeom prst="leftArrow">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353480</xdr:colOff>
      <xdr:row>0</xdr:row>
      <xdr:rowOff>0</xdr:rowOff>
    </xdr:from>
    <xdr:to>
      <xdr:col>10</xdr:col>
      <xdr:colOff>755476</xdr:colOff>
      <xdr:row>3</xdr:row>
      <xdr:rowOff>45384</xdr:rowOff>
    </xdr:to>
    <xdr:pic>
      <xdr:nvPicPr>
        <xdr:cNvPr id="2" name="Grafik 1">
          <a:extLst>
            <a:ext uri="{FF2B5EF4-FFF2-40B4-BE49-F238E27FC236}">
              <a16:creationId xmlns:a16="http://schemas.microsoft.com/office/drawing/2014/main" id="{D016937F-0A8E-4756-B665-A82B514F7BA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609" b="26851"/>
        <a:stretch/>
      </xdr:blipFill>
      <xdr:spPr bwMode="auto">
        <a:xfrm>
          <a:off x="8894230" y="0"/>
          <a:ext cx="1364021" cy="439084"/>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60377</xdr:colOff>
      <xdr:row>158</xdr:row>
      <xdr:rowOff>55181</xdr:rowOff>
    </xdr:from>
    <xdr:to>
      <xdr:col>2</xdr:col>
      <xdr:colOff>10680</xdr:colOff>
      <xdr:row>159</xdr:row>
      <xdr:rowOff>49600</xdr:rowOff>
    </xdr:to>
    <xdr:sp macro="" textlink="">
      <xdr:nvSpPr>
        <xdr:cNvPr id="3" name="Pfeil: nach links 2">
          <a:extLst>
            <a:ext uri="{FF2B5EF4-FFF2-40B4-BE49-F238E27FC236}">
              <a16:creationId xmlns:a16="http://schemas.microsoft.com/office/drawing/2014/main" id="{895634E2-2E85-4E89-A9A0-B68B6154BDBE}"/>
            </a:ext>
          </a:extLst>
        </xdr:cNvPr>
        <xdr:cNvSpPr/>
      </xdr:nvSpPr>
      <xdr:spPr>
        <a:xfrm>
          <a:off x="63552" y="17504981"/>
          <a:ext cx="534503" cy="153169"/>
        </a:xfrm>
        <a:prstGeom prst="leftArrow">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9</xdr:col>
      <xdr:colOff>353480</xdr:colOff>
      <xdr:row>0</xdr:row>
      <xdr:rowOff>0</xdr:rowOff>
    </xdr:from>
    <xdr:to>
      <xdr:col>10</xdr:col>
      <xdr:colOff>761826</xdr:colOff>
      <xdr:row>3</xdr:row>
      <xdr:rowOff>35859</xdr:rowOff>
    </xdr:to>
    <xdr:pic>
      <xdr:nvPicPr>
        <xdr:cNvPr id="4" name="Grafik 3">
          <a:extLst>
            <a:ext uri="{FF2B5EF4-FFF2-40B4-BE49-F238E27FC236}">
              <a16:creationId xmlns:a16="http://schemas.microsoft.com/office/drawing/2014/main" id="{E730671D-E315-4800-981B-5AA3A570A95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609" b="26851"/>
        <a:stretch/>
      </xdr:blipFill>
      <xdr:spPr bwMode="auto">
        <a:xfrm>
          <a:off x="8894230" y="0"/>
          <a:ext cx="1367196" cy="435909"/>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60377</xdr:colOff>
      <xdr:row>158</xdr:row>
      <xdr:rowOff>55181</xdr:rowOff>
    </xdr:from>
    <xdr:to>
      <xdr:col>2</xdr:col>
      <xdr:colOff>10680</xdr:colOff>
      <xdr:row>159</xdr:row>
      <xdr:rowOff>49600</xdr:rowOff>
    </xdr:to>
    <xdr:sp macro="" textlink="">
      <xdr:nvSpPr>
        <xdr:cNvPr id="5" name="Pfeil: nach links 4">
          <a:extLst>
            <a:ext uri="{FF2B5EF4-FFF2-40B4-BE49-F238E27FC236}">
              <a16:creationId xmlns:a16="http://schemas.microsoft.com/office/drawing/2014/main" id="{038E459E-107E-4D10-9613-2C9322384CB1}"/>
            </a:ext>
          </a:extLst>
        </xdr:cNvPr>
        <xdr:cNvSpPr/>
      </xdr:nvSpPr>
      <xdr:spPr>
        <a:xfrm>
          <a:off x="63552" y="17504981"/>
          <a:ext cx="534503" cy="153169"/>
        </a:xfrm>
        <a:prstGeom prst="leftArrow">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ml.fraunhofer.de/de/abteilungen/b3/umwelt_ressourcenlogistik/referenzen/projekt--gila---ressourceneffiziente-logistikzentren-und-transpo.html"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45"/>
  <sheetViews>
    <sheetView tabSelected="1" zoomScaleNormal="100" workbookViewId="0"/>
  </sheetViews>
  <sheetFormatPr baseColWidth="10" defaultColWidth="10.81640625" defaultRowHeight="14" x14ac:dyDescent="0.3"/>
  <cols>
    <col min="1" max="1" width="5" style="1" customWidth="1"/>
    <col min="2" max="16384" width="10.81640625" style="1"/>
  </cols>
  <sheetData>
    <row r="1" spans="2:9" ht="53.15" customHeight="1" x14ac:dyDescent="0.3"/>
    <row r="3" spans="2:9" ht="34" customHeight="1" x14ac:dyDescent="0.3">
      <c r="B3" s="240" t="s">
        <v>393</v>
      </c>
      <c r="C3" s="240"/>
      <c r="D3" s="240"/>
      <c r="E3" s="240"/>
      <c r="F3" s="240"/>
      <c r="G3" s="240"/>
      <c r="H3" s="240"/>
      <c r="I3" s="240"/>
    </row>
    <row r="5" spans="2:9" x14ac:dyDescent="0.3">
      <c r="B5" s="239" t="s">
        <v>394</v>
      </c>
      <c r="C5" s="239"/>
      <c r="D5" s="239"/>
      <c r="E5" s="239"/>
      <c r="F5" s="239"/>
      <c r="G5" s="239"/>
      <c r="H5" s="239"/>
      <c r="I5" s="239"/>
    </row>
    <row r="43" spans="10:13" ht="14.5" x14ac:dyDescent="0.35">
      <c r="J43" s="18"/>
    </row>
    <row r="45" spans="10:13" ht="14.5" x14ac:dyDescent="0.35">
      <c r="K45" s="241" t="s">
        <v>392</v>
      </c>
      <c r="L45" s="241"/>
      <c r="M45" s="241"/>
    </row>
  </sheetData>
  <sheetProtection algorithmName="SHA-512" hashValue="QJXh7bDP0e5E2xG17Jk+2i2bw0Ojg3HuChrvLEnDmuvFjQfq+IdV8cFQ87lex6RkGv0iG+inJanE4NJZo7JeUw==" saltValue="CZnBWEsamCSC1wJV0XLEDQ==" spinCount="100000" sheet="1" objects="1" scenarios="1"/>
  <customSheetViews>
    <customSheetView guid="{BFA27619-EA3D-4A49-98C6-E2A28009110A}">
      <selection activeCell="C23" sqref="C23"/>
      <pageMargins left="0" right="0" top="0" bottom="0" header="0" footer="0"/>
      <pageSetup paperSize="9" orientation="portrait" r:id="rId1"/>
    </customSheetView>
  </customSheetViews>
  <mergeCells count="3">
    <mergeCell ref="B5:I5"/>
    <mergeCell ref="B3:I3"/>
    <mergeCell ref="K45:M45"/>
  </mergeCells>
  <hyperlinks>
    <hyperlink ref="K45:M45" r:id="rId2" display="Link zu weiteren Informationen" xr:uid="{D9EDA63E-A9F0-447E-9832-4D41B18B9B14}"/>
  </hyperlinks>
  <pageMargins left="0.7" right="0.7" top="0.5" bottom="0.78740157499999996"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B1:M453"/>
  <sheetViews>
    <sheetView zoomScaleNormal="100" zoomScalePageLayoutView="85" workbookViewId="0">
      <selection activeCell="E6" sqref="E6:J6"/>
    </sheetView>
  </sheetViews>
  <sheetFormatPr baseColWidth="10" defaultColWidth="10.81640625" defaultRowHeight="13" outlineLevelRow="1" x14ac:dyDescent="0.3"/>
  <cols>
    <col min="1" max="1" width="4.1796875" style="84" customWidth="1"/>
    <col min="2" max="2" width="4.1796875" style="5" customWidth="1"/>
    <col min="3" max="3" width="23" style="84" customWidth="1"/>
    <col min="4" max="4" width="17.453125" style="84" customWidth="1"/>
    <col min="5" max="5" width="19" style="84" customWidth="1"/>
    <col min="6" max="6" width="19.453125" style="84" customWidth="1"/>
    <col min="7" max="7" width="20.90625" style="84" customWidth="1"/>
    <col min="8" max="8" width="19.453125" style="84" customWidth="1"/>
    <col min="9" max="9" width="19" style="84" customWidth="1"/>
    <col min="10" max="10" width="11.54296875" style="84" customWidth="1"/>
    <col min="11" max="12" width="10.81640625" style="8"/>
    <col min="13" max="16384" width="10.81640625" style="84"/>
  </cols>
  <sheetData>
    <row r="1" spans="2:12" x14ac:dyDescent="0.3">
      <c r="L1" s="136"/>
    </row>
    <row r="2" spans="2:12" x14ac:dyDescent="0.3">
      <c r="B2" s="84"/>
      <c r="D2" s="197" t="s">
        <v>268</v>
      </c>
    </row>
    <row r="3" spans="2:12" s="201" customFormat="1" ht="5.5" customHeight="1" x14ac:dyDescent="0.3">
      <c r="B3" s="198"/>
      <c r="C3" s="199"/>
      <c r="D3" s="199"/>
      <c r="E3" s="199"/>
      <c r="K3" s="200"/>
      <c r="L3" s="200"/>
    </row>
    <row r="4" spans="2:12" s="201" customFormat="1" x14ac:dyDescent="0.3">
      <c r="B4" s="4" t="s">
        <v>50</v>
      </c>
      <c r="K4" s="200"/>
      <c r="L4" s="200"/>
    </row>
    <row r="6" spans="2:12" x14ac:dyDescent="0.3">
      <c r="C6" s="84" t="s">
        <v>46</v>
      </c>
      <c r="E6" s="272"/>
      <c r="F6" s="272"/>
      <c r="G6" s="272"/>
      <c r="H6" s="272"/>
      <c r="I6" s="272"/>
      <c r="J6" s="272"/>
    </row>
    <row r="7" spans="2:12" ht="5.5" customHeight="1" x14ac:dyDescent="0.3">
      <c r="C7" s="6"/>
      <c r="D7" s="6"/>
      <c r="E7" s="6"/>
    </row>
    <row r="8" spans="2:12" x14ac:dyDescent="0.3">
      <c r="C8" s="84" t="s">
        <v>47</v>
      </c>
      <c r="E8" s="272"/>
      <c r="F8" s="272"/>
      <c r="G8" s="272"/>
      <c r="H8" s="272"/>
      <c r="I8" s="272"/>
      <c r="J8" s="272"/>
    </row>
    <row r="9" spans="2:12" ht="5.5" customHeight="1" x14ac:dyDescent="0.3">
      <c r="C9" s="6"/>
      <c r="D9" s="6"/>
      <c r="E9" s="6"/>
    </row>
    <row r="10" spans="2:12" x14ac:dyDescent="0.3">
      <c r="C10" s="84" t="s">
        <v>366</v>
      </c>
      <c r="E10" s="272"/>
      <c r="F10" s="272"/>
      <c r="G10" s="272"/>
      <c r="H10" s="272"/>
      <c r="I10" s="272"/>
      <c r="J10" s="272"/>
    </row>
    <row r="11" spans="2:12" ht="5.5" customHeight="1" x14ac:dyDescent="0.3">
      <c r="C11" s="6"/>
      <c r="D11" s="6"/>
      <c r="E11" s="6"/>
    </row>
    <row r="12" spans="2:12" x14ac:dyDescent="0.3">
      <c r="C12" s="84" t="s">
        <v>48</v>
      </c>
      <c r="E12" s="272"/>
      <c r="F12" s="272"/>
      <c r="G12" s="272"/>
      <c r="H12" s="272"/>
      <c r="I12" s="272"/>
      <c r="J12" s="272"/>
    </row>
    <row r="13" spans="2:12" ht="5.5" customHeight="1" x14ac:dyDescent="0.3">
      <c r="C13" s="6"/>
      <c r="D13" s="6"/>
      <c r="E13" s="6"/>
    </row>
    <row r="14" spans="2:12" x14ac:dyDescent="0.3">
      <c r="C14" s="84" t="s">
        <v>49</v>
      </c>
      <c r="E14" s="278"/>
      <c r="F14" s="279"/>
      <c r="G14" s="279"/>
      <c r="H14" s="279"/>
      <c r="I14" s="279"/>
      <c r="J14" s="279"/>
    </row>
    <row r="15" spans="2:12" x14ac:dyDescent="0.3">
      <c r="E15" s="159"/>
      <c r="F15" s="159"/>
      <c r="G15" s="159"/>
      <c r="H15" s="159"/>
      <c r="I15" s="159"/>
      <c r="J15" s="159"/>
    </row>
    <row r="16" spans="2:12" ht="30" customHeight="1" x14ac:dyDescent="0.25">
      <c r="B16" s="280" t="s">
        <v>266</v>
      </c>
      <c r="C16" s="280"/>
      <c r="D16" s="280"/>
      <c r="E16" s="280"/>
      <c r="F16" s="280"/>
      <c r="G16" s="280"/>
      <c r="H16" s="280"/>
      <c r="I16" s="280"/>
      <c r="J16" s="280"/>
    </row>
    <row r="18" spans="2:10" x14ac:dyDescent="0.3">
      <c r="B18" s="4" t="s">
        <v>267</v>
      </c>
    </row>
    <row r="20" spans="2:10" x14ac:dyDescent="0.3">
      <c r="B20" s="68">
        <v>1</v>
      </c>
      <c r="C20" s="281" t="s">
        <v>51</v>
      </c>
      <c r="D20" s="281"/>
      <c r="E20" s="84" t="s">
        <v>0</v>
      </c>
      <c r="F20" s="272"/>
      <c r="G20" s="272"/>
      <c r="H20" s="15" t="s">
        <v>52</v>
      </c>
      <c r="I20" s="272"/>
      <c r="J20" s="272"/>
    </row>
    <row r="21" spans="2:10" ht="5.5" customHeight="1" x14ac:dyDescent="0.3">
      <c r="C21" s="6"/>
      <c r="D21" s="6"/>
      <c r="E21" s="6"/>
    </row>
    <row r="22" spans="2:10" x14ac:dyDescent="0.3">
      <c r="B22" s="68"/>
      <c r="E22" s="84" t="s">
        <v>54</v>
      </c>
      <c r="F22" s="272"/>
      <c r="G22" s="272"/>
      <c r="H22" s="15" t="s">
        <v>53</v>
      </c>
      <c r="I22" s="272" t="s">
        <v>396</v>
      </c>
      <c r="J22" s="272"/>
    </row>
    <row r="23" spans="2:10" ht="13" customHeight="1" x14ac:dyDescent="0.3">
      <c r="C23" s="6"/>
      <c r="D23" s="6"/>
      <c r="E23" s="6"/>
    </row>
    <row r="24" spans="2:10" x14ac:dyDescent="0.3">
      <c r="B24" s="68">
        <f>B20+1</f>
        <v>2</v>
      </c>
      <c r="C24" s="84" t="s">
        <v>292</v>
      </c>
      <c r="F24" s="83"/>
    </row>
    <row r="25" spans="2:10" ht="5.5" customHeight="1" x14ac:dyDescent="0.3">
      <c r="C25" s="6"/>
      <c r="D25" s="6"/>
      <c r="E25" s="6"/>
    </row>
    <row r="26" spans="2:10" x14ac:dyDescent="0.3">
      <c r="C26" s="84" t="s">
        <v>293</v>
      </c>
      <c r="G26" s="272"/>
      <c r="H26" s="272"/>
      <c r="I26" s="272"/>
      <c r="J26" s="272"/>
    </row>
    <row r="27" spans="2:10" ht="22" customHeight="1" x14ac:dyDescent="0.3">
      <c r="C27" s="268" t="s">
        <v>285</v>
      </c>
      <c r="D27" s="268"/>
      <c r="E27" s="268"/>
      <c r="F27" s="268"/>
      <c r="G27" s="268"/>
      <c r="H27" s="268"/>
      <c r="I27" s="268"/>
      <c r="J27" s="268"/>
    </row>
    <row r="28" spans="2:10" ht="13" customHeight="1" x14ac:dyDescent="0.3">
      <c r="C28" s="6"/>
      <c r="D28" s="6"/>
      <c r="E28" s="6"/>
    </row>
    <row r="29" spans="2:10" x14ac:dyDescent="0.3">
      <c r="B29" s="68">
        <f>B24+1</f>
        <v>3</v>
      </c>
      <c r="C29" s="80" t="s">
        <v>55</v>
      </c>
      <c r="E29" s="273" t="s">
        <v>163</v>
      </c>
      <c r="F29" s="273"/>
      <c r="G29" s="273"/>
    </row>
    <row r="30" spans="2:10" ht="5.5" customHeight="1" x14ac:dyDescent="0.3">
      <c r="C30" s="6"/>
      <c r="D30" s="6"/>
      <c r="E30" s="6"/>
    </row>
    <row r="31" spans="2:10" x14ac:dyDescent="0.3">
      <c r="C31" s="84" t="s">
        <v>315</v>
      </c>
      <c r="F31" s="272"/>
      <c r="G31" s="272"/>
      <c r="H31" s="272"/>
      <c r="I31" s="272"/>
      <c r="J31" s="272"/>
    </row>
    <row r="33" spans="2:10" x14ac:dyDescent="0.3">
      <c r="B33" s="68">
        <f>B29+1</f>
        <v>4</v>
      </c>
      <c r="C33" s="84" t="s">
        <v>295</v>
      </c>
    </row>
    <row r="34" spans="2:10" ht="5.5" customHeight="1" x14ac:dyDescent="0.3">
      <c r="C34" s="9"/>
      <c r="D34" s="6"/>
      <c r="E34" s="6"/>
      <c r="I34" s="201"/>
    </row>
    <row r="35" spans="2:10" x14ac:dyDescent="0.3">
      <c r="B35" s="68"/>
      <c r="C35" s="9" t="s">
        <v>284</v>
      </c>
      <c r="E35" s="276" t="s">
        <v>163</v>
      </c>
      <c r="F35" s="276"/>
      <c r="G35" s="276"/>
      <c r="H35" s="276"/>
      <c r="I35" s="201"/>
    </row>
    <row r="36" spans="2:10" x14ac:dyDescent="0.3">
      <c r="B36" s="68"/>
      <c r="C36" s="14" t="s">
        <v>316</v>
      </c>
    </row>
    <row r="37" spans="2:10" ht="5.5" customHeight="1" x14ac:dyDescent="0.3">
      <c r="C37" s="9"/>
      <c r="D37" s="6"/>
      <c r="E37" s="6"/>
    </row>
    <row r="38" spans="2:10" x14ac:dyDescent="0.3">
      <c r="B38" s="68"/>
      <c r="C38" s="9" t="s">
        <v>56</v>
      </c>
      <c r="E38" s="2" t="s">
        <v>163</v>
      </c>
    </row>
    <row r="39" spans="2:10" x14ac:dyDescent="0.3">
      <c r="C39" s="14" t="s">
        <v>286</v>
      </c>
    </row>
    <row r="40" spans="2:10" ht="5.5" customHeight="1" x14ac:dyDescent="0.3">
      <c r="C40" s="6"/>
      <c r="D40" s="6"/>
      <c r="E40" s="6"/>
    </row>
    <row r="41" spans="2:10" x14ac:dyDescent="0.3">
      <c r="B41" s="68"/>
      <c r="C41" s="9" t="s">
        <v>57</v>
      </c>
      <c r="E41" s="2" t="s">
        <v>163</v>
      </c>
    </row>
    <row r="42" spans="2:10" x14ac:dyDescent="0.3">
      <c r="C42" s="14" t="s">
        <v>271</v>
      </c>
    </row>
    <row r="43" spans="2:10" ht="13" customHeight="1" x14ac:dyDescent="0.3">
      <c r="C43" s="6"/>
      <c r="D43" s="6"/>
      <c r="E43" s="6"/>
    </row>
    <row r="44" spans="2:10" x14ac:dyDescent="0.3">
      <c r="B44" s="68">
        <f>B33+1</f>
        <v>5</v>
      </c>
      <c r="C44" s="84" t="s">
        <v>294</v>
      </c>
    </row>
    <row r="45" spans="2:10" ht="5.5" customHeight="1" x14ac:dyDescent="0.3">
      <c r="C45" s="6"/>
      <c r="D45" s="6"/>
    </row>
    <row r="46" spans="2:10" x14ac:dyDescent="0.3">
      <c r="C46" s="90" t="s">
        <v>58</v>
      </c>
      <c r="D46" s="7"/>
      <c r="F46" s="2"/>
      <c r="G46" s="8" t="s">
        <v>2</v>
      </c>
    </row>
    <row r="47" spans="2:10" ht="5.5" customHeight="1" x14ac:dyDescent="0.3">
      <c r="C47" s="9"/>
      <c r="D47" s="6"/>
      <c r="E47" s="6"/>
    </row>
    <row r="48" spans="2:10" x14ac:dyDescent="0.3">
      <c r="C48" s="90" t="s">
        <v>317</v>
      </c>
      <c r="D48" s="7"/>
      <c r="E48" s="8" t="s">
        <v>60</v>
      </c>
      <c r="F48" s="2"/>
      <c r="G48" s="8" t="s">
        <v>2</v>
      </c>
      <c r="H48" s="6" t="s">
        <v>61</v>
      </c>
      <c r="I48" s="2"/>
      <c r="J48" s="8" t="s">
        <v>3</v>
      </c>
    </row>
    <row r="49" spans="2:12" ht="5.5" customHeight="1" x14ac:dyDescent="0.3">
      <c r="C49" s="9"/>
      <c r="D49" s="6"/>
      <c r="E49" s="6"/>
      <c r="J49" s="8"/>
    </row>
    <row r="50" spans="2:12" x14ac:dyDescent="0.3">
      <c r="C50" s="90" t="s">
        <v>59</v>
      </c>
      <c r="D50" s="7"/>
      <c r="E50" s="200" t="s">
        <v>60</v>
      </c>
      <c r="F50" s="2"/>
      <c r="G50" s="8" t="s">
        <v>2</v>
      </c>
      <c r="H50" s="199" t="s">
        <v>61</v>
      </c>
      <c r="I50" s="2"/>
      <c r="J50" s="8" t="s">
        <v>3</v>
      </c>
    </row>
    <row r="51" spans="2:12" ht="5.5" customHeight="1" x14ac:dyDescent="0.3">
      <c r="E51" s="6"/>
      <c r="F51" s="6"/>
    </row>
    <row r="52" spans="2:12" x14ac:dyDescent="0.3">
      <c r="C52" s="11" t="s">
        <v>62</v>
      </c>
    </row>
    <row r="53" spans="2:12" ht="13" customHeight="1" x14ac:dyDescent="0.3">
      <c r="C53" s="6"/>
      <c r="D53" s="6"/>
      <c r="E53" s="6"/>
    </row>
    <row r="54" spans="2:12" s="66" customFormat="1" ht="13" customHeight="1" x14ac:dyDescent="0.3">
      <c r="B54" s="63"/>
      <c r="C54" s="210" t="s">
        <v>321</v>
      </c>
      <c r="D54" s="210"/>
      <c r="E54" s="65"/>
      <c r="F54" s="65"/>
      <c r="G54" s="210"/>
      <c r="H54" s="210"/>
      <c r="I54" s="210"/>
      <c r="J54" s="210"/>
      <c r="K54" s="112"/>
      <c r="L54" s="112"/>
    </row>
    <row r="55" spans="2:12" s="201" customFormat="1" ht="5.5" customHeight="1" x14ac:dyDescent="0.3">
      <c r="B55" s="63"/>
      <c r="E55" s="199"/>
      <c r="F55" s="199"/>
      <c r="K55" s="200"/>
      <c r="L55" s="200"/>
    </row>
    <row r="56" spans="2:12" s="201" customFormat="1" hidden="1" outlineLevel="1" x14ac:dyDescent="0.3">
      <c r="B56" s="63"/>
      <c r="C56" s="209" t="s">
        <v>318</v>
      </c>
      <c r="E56" s="200" t="s">
        <v>207</v>
      </c>
      <c r="F56" s="2"/>
      <c r="G56" s="200" t="s">
        <v>2</v>
      </c>
      <c r="H56" s="199" t="s">
        <v>319</v>
      </c>
      <c r="I56" s="2"/>
      <c r="J56" s="200" t="s">
        <v>3</v>
      </c>
      <c r="L56" s="200"/>
    </row>
    <row r="57" spans="2:12" s="201" customFormat="1" ht="5.5" hidden="1" customHeight="1" outlineLevel="1" x14ac:dyDescent="0.3">
      <c r="B57" s="63"/>
      <c r="C57" s="9"/>
      <c r="D57" s="199"/>
      <c r="E57" s="200"/>
      <c r="J57" s="200"/>
      <c r="L57" s="200"/>
    </row>
    <row r="58" spans="2:12" s="201" customFormat="1" hidden="1" outlineLevel="1" x14ac:dyDescent="0.3">
      <c r="B58" s="63"/>
      <c r="E58" s="200" t="s">
        <v>63</v>
      </c>
      <c r="F58" s="2"/>
      <c r="G58" s="200" t="s">
        <v>2</v>
      </c>
      <c r="H58" s="199" t="s">
        <v>319</v>
      </c>
      <c r="I58" s="2"/>
      <c r="J58" s="200" t="s">
        <v>3</v>
      </c>
      <c r="L58" s="200"/>
    </row>
    <row r="59" spans="2:12" s="201" customFormat="1" ht="5.5" hidden="1" customHeight="1" outlineLevel="1" x14ac:dyDescent="0.3">
      <c r="B59" s="63"/>
      <c r="C59" s="9"/>
      <c r="D59" s="199"/>
      <c r="E59" s="200"/>
      <c r="J59" s="200"/>
      <c r="L59" s="200"/>
    </row>
    <row r="60" spans="2:12" s="201" customFormat="1" hidden="1" outlineLevel="1" x14ac:dyDescent="0.3">
      <c r="B60" s="63"/>
      <c r="C60" s="209"/>
      <c r="E60" s="200" t="s">
        <v>64</v>
      </c>
      <c r="F60" s="2"/>
      <c r="G60" s="200" t="s">
        <v>2</v>
      </c>
      <c r="H60" s="199" t="s">
        <v>319</v>
      </c>
      <c r="I60" s="2"/>
      <c r="J60" s="200" t="s">
        <v>3</v>
      </c>
      <c r="L60" s="200"/>
    </row>
    <row r="61" spans="2:12" s="201" customFormat="1" ht="5.5" hidden="1" customHeight="1" outlineLevel="1" x14ac:dyDescent="0.3">
      <c r="B61" s="63"/>
      <c r="C61" s="9"/>
      <c r="D61" s="199"/>
      <c r="E61" s="199"/>
      <c r="K61" s="200"/>
      <c r="L61" s="200"/>
    </row>
    <row r="62" spans="2:12" s="201" customFormat="1" ht="13" customHeight="1" collapsed="1" x14ac:dyDescent="0.3">
      <c r="B62" s="63"/>
      <c r="C62" s="199"/>
      <c r="D62" s="199"/>
      <c r="E62" s="199"/>
      <c r="K62" s="200"/>
      <c r="L62" s="200"/>
    </row>
    <row r="63" spans="2:12" s="201" customFormat="1" ht="13" customHeight="1" x14ac:dyDescent="0.3">
      <c r="B63" s="198"/>
      <c r="C63" s="199"/>
      <c r="D63" s="199"/>
      <c r="E63" s="199"/>
      <c r="K63" s="200"/>
      <c r="L63" s="200"/>
    </row>
    <row r="64" spans="2:12" s="66" customFormat="1" ht="13" customHeight="1" x14ac:dyDescent="0.3">
      <c r="B64" s="63"/>
      <c r="C64" s="64" t="s">
        <v>320</v>
      </c>
      <c r="D64" s="64"/>
      <c r="E64" s="65"/>
      <c r="F64" s="65"/>
      <c r="G64" s="64"/>
      <c r="H64" s="64"/>
      <c r="I64" s="64"/>
      <c r="J64" s="64"/>
      <c r="K64" s="112"/>
      <c r="L64" s="112"/>
    </row>
    <row r="65" spans="2:13" ht="5.5" customHeight="1" x14ac:dyDescent="0.3">
      <c r="B65" s="63"/>
      <c r="C65" s="6"/>
      <c r="D65" s="6"/>
    </row>
    <row r="66" spans="2:13" hidden="1" outlineLevel="1" x14ac:dyDescent="0.3">
      <c r="B66" s="71">
        <f>B44+1</f>
        <v>6</v>
      </c>
      <c r="C66" s="84" t="s">
        <v>322</v>
      </c>
      <c r="G66" s="2"/>
      <c r="H66" s="84" t="s">
        <v>65</v>
      </c>
    </row>
    <row r="67" spans="2:13" ht="5.5" hidden="1" customHeight="1" outlineLevel="1" x14ac:dyDescent="0.3">
      <c r="B67" s="63"/>
      <c r="C67" s="6"/>
      <c r="D67" s="6"/>
      <c r="E67" s="6"/>
    </row>
    <row r="68" spans="2:13" hidden="1" outlineLevel="1" x14ac:dyDescent="0.3">
      <c r="B68" s="63"/>
      <c r="C68" s="9" t="s">
        <v>323</v>
      </c>
      <c r="D68" s="91"/>
    </row>
    <row r="69" spans="2:13" ht="5.5" hidden="1" customHeight="1" outlineLevel="1" x14ac:dyDescent="0.3">
      <c r="B69" s="63"/>
      <c r="C69" s="6"/>
      <c r="D69" s="6"/>
      <c r="E69" s="6"/>
      <c r="F69" s="6"/>
    </row>
    <row r="70" spans="2:13" hidden="1" outlineLevel="1" x14ac:dyDescent="0.3">
      <c r="B70" s="63"/>
      <c r="D70" s="89"/>
      <c r="E70" s="8" t="s">
        <v>272</v>
      </c>
      <c r="F70" s="89"/>
      <c r="G70" s="2"/>
      <c r="H70" s="201" t="s">
        <v>65</v>
      </c>
      <c r="M70" s="62"/>
    </row>
    <row r="71" spans="2:13" ht="5.5" hidden="1" customHeight="1" outlineLevel="1" x14ac:dyDescent="0.3">
      <c r="B71" s="63"/>
      <c r="C71" s="6"/>
      <c r="D71" s="6"/>
      <c r="E71" s="8"/>
    </row>
    <row r="72" spans="2:13" hidden="1" outlineLevel="1" x14ac:dyDescent="0.3">
      <c r="B72" s="63"/>
      <c r="D72" s="89"/>
      <c r="E72" s="8" t="s">
        <v>324</v>
      </c>
      <c r="F72" s="89"/>
      <c r="G72" s="2"/>
      <c r="H72" s="201" t="s">
        <v>65</v>
      </c>
      <c r="M72" s="62"/>
    </row>
    <row r="73" spans="2:13" ht="5.5" hidden="1" customHeight="1" outlineLevel="1" x14ac:dyDescent="0.3">
      <c r="B73" s="63"/>
      <c r="C73" s="6"/>
      <c r="D73" s="6"/>
      <c r="E73" s="8"/>
    </row>
    <row r="74" spans="2:13" hidden="1" outlineLevel="1" x14ac:dyDescent="0.3">
      <c r="B74" s="63"/>
      <c r="D74" s="89"/>
      <c r="E74" s="8" t="s">
        <v>325</v>
      </c>
      <c r="F74" s="89"/>
      <c r="G74" s="2"/>
      <c r="H74" s="201" t="s">
        <v>65</v>
      </c>
      <c r="M74" s="62"/>
    </row>
    <row r="75" spans="2:13" ht="5.5" hidden="1" customHeight="1" outlineLevel="1" x14ac:dyDescent="0.3">
      <c r="B75" s="63"/>
      <c r="C75" s="6"/>
      <c r="D75" s="6"/>
      <c r="E75" s="8"/>
    </row>
    <row r="76" spans="2:13" hidden="1" outlineLevel="1" x14ac:dyDescent="0.3">
      <c r="B76" s="71" t="str">
        <f>CONCATENATE(B66,"a.")</f>
        <v>6a.</v>
      </c>
      <c r="C76" s="84" t="s">
        <v>326</v>
      </c>
      <c r="L76" s="200"/>
    </row>
    <row r="77" spans="2:13" ht="5.5" hidden="1" customHeight="1" outlineLevel="1" x14ac:dyDescent="0.3">
      <c r="B77" s="63"/>
      <c r="C77" s="6"/>
      <c r="D77" s="6"/>
      <c r="E77" s="6"/>
      <c r="L77" s="200"/>
    </row>
    <row r="78" spans="2:13" hidden="1" outlineLevel="1" x14ac:dyDescent="0.3">
      <c r="B78" s="63"/>
      <c r="D78" s="70"/>
      <c r="E78" s="8" t="s">
        <v>66</v>
      </c>
      <c r="F78" s="89"/>
      <c r="G78" s="2"/>
      <c r="H78" s="84" t="s">
        <v>328</v>
      </c>
      <c r="L78" s="200"/>
      <c r="M78" s="62"/>
    </row>
    <row r="79" spans="2:13" s="201" customFormat="1" hidden="1" outlineLevel="1" x14ac:dyDescent="0.3">
      <c r="B79" s="63"/>
      <c r="D79" s="217"/>
      <c r="E79" s="218" t="s">
        <v>327</v>
      </c>
      <c r="F79" s="94"/>
      <c r="G79" s="94"/>
      <c r="H79" s="94"/>
      <c r="I79" s="80"/>
      <c r="J79" s="80"/>
      <c r="K79" s="137"/>
      <c r="L79" s="137"/>
      <c r="M79" s="62"/>
    </row>
    <row r="80" spans="2:13" ht="5.5" hidden="1" customHeight="1" outlineLevel="1" x14ac:dyDescent="0.3">
      <c r="B80" s="63"/>
      <c r="C80" s="6"/>
      <c r="D80" s="217"/>
      <c r="E80" s="137"/>
      <c r="F80" s="80"/>
      <c r="G80" s="80"/>
      <c r="H80" s="80"/>
      <c r="I80" s="80"/>
      <c r="J80" s="80"/>
      <c r="K80" s="137"/>
      <c r="L80" s="137"/>
    </row>
    <row r="81" spans="2:13" hidden="1" outlineLevel="1" x14ac:dyDescent="0.3">
      <c r="B81" s="63"/>
      <c r="D81" s="217"/>
      <c r="E81" s="137" t="s">
        <v>70</v>
      </c>
      <c r="F81" s="94"/>
      <c r="G81" s="216"/>
      <c r="H81" s="201" t="str">
        <f>$H$78</f>
        <v>% der gelagerten Ware</v>
      </c>
      <c r="I81" s="80"/>
      <c r="J81" s="80"/>
      <c r="K81" s="219"/>
      <c r="L81" s="137"/>
      <c r="M81" s="62"/>
    </row>
    <row r="82" spans="2:13" ht="5.5" hidden="1" customHeight="1" outlineLevel="1" x14ac:dyDescent="0.3">
      <c r="B82" s="63"/>
      <c r="C82" s="6"/>
      <c r="D82" s="217"/>
      <c r="E82" s="137"/>
      <c r="F82" s="80"/>
      <c r="G82" s="80"/>
      <c r="H82" s="80"/>
      <c r="I82" s="80"/>
      <c r="J82" s="80"/>
      <c r="K82" s="137"/>
      <c r="L82" s="137"/>
    </row>
    <row r="83" spans="2:13" hidden="1" outlineLevel="1" x14ac:dyDescent="0.3">
      <c r="B83" s="63"/>
      <c r="D83" s="217"/>
      <c r="E83" s="137" t="s">
        <v>198</v>
      </c>
      <c r="F83" s="94"/>
      <c r="G83" s="216"/>
      <c r="H83" s="201" t="str">
        <f>$H$78</f>
        <v>% der gelagerten Ware</v>
      </c>
      <c r="I83" s="80"/>
      <c r="J83" s="80"/>
      <c r="K83" s="137"/>
      <c r="L83" s="137"/>
      <c r="M83" s="62"/>
    </row>
    <row r="84" spans="2:13" s="201" customFormat="1" hidden="1" outlineLevel="1" x14ac:dyDescent="0.3">
      <c r="B84" s="63"/>
      <c r="D84" s="217"/>
      <c r="E84" s="218" t="s">
        <v>67</v>
      </c>
      <c r="F84" s="94"/>
      <c r="G84" s="94"/>
      <c r="H84" s="94"/>
      <c r="I84" s="80"/>
      <c r="J84" s="80"/>
      <c r="K84" s="137"/>
      <c r="L84" s="137"/>
      <c r="M84" s="62"/>
    </row>
    <row r="85" spans="2:13" ht="5.5" hidden="1" customHeight="1" outlineLevel="1" x14ac:dyDescent="0.3">
      <c r="B85" s="63"/>
      <c r="C85" s="6"/>
      <c r="D85" s="217"/>
      <c r="E85" s="137"/>
      <c r="F85" s="80"/>
      <c r="G85" s="80"/>
      <c r="H85" s="80"/>
      <c r="I85" s="80"/>
      <c r="J85" s="80"/>
      <c r="K85" s="137"/>
      <c r="L85" s="137"/>
    </row>
    <row r="86" spans="2:13" hidden="1" outlineLevel="1" x14ac:dyDescent="0.3">
      <c r="B86" s="63"/>
      <c r="D86" s="217"/>
      <c r="E86" s="137" t="s">
        <v>68</v>
      </c>
      <c r="F86" s="94"/>
      <c r="G86" s="216"/>
      <c r="H86" s="201" t="str">
        <f>$H$78</f>
        <v>% der gelagerten Ware</v>
      </c>
      <c r="I86" s="80"/>
      <c r="J86" s="80"/>
      <c r="K86" s="137"/>
      <c r="L86" s="137"/>
      <c r="M86" s="62"/>
    </row>
    <row r="87" spans="2:13" ht="5.5" hidden="1" customHeight="1" outlineLevel="1" x14ac:dyDescent="0.3">
      <c r="B87" s="63"/>
      <c r="C87" s="6"/>
      <c r="D87" s="96"/>
      <c r="E87" s="137"/>
      <c r="F87" s="80"/>
      <c r="G87" s="80"/>
      <c r="H87" s="80"/>
      <c r="I87" s="80"/>
      <c r="J87" s="80"/>
      <c r="K87" s="137"/>
      <c r="L87" s="137"/>
    </row>
    <row r="88" spans="2:13" hidden="1" outlineLevel="1" x14ac:dyDescent="0.3">
      <c r="B88" s="63"/>
      <c r="D88" s="217"/>
      <c r="E88" s="137" t="s">
        <v>69</v>
      </c>
      <c r="F88" s="94"/>
      <c r="G88" s="216"/>
      <c r="H88" s="201" t="str">
        <f>$H$78</f>
        <v>% der gelagerten Ware</v>
      </c>
      <c r="I88" s="80"/>
      <c r="J88" s="80"/>
      <c r="K88" s="137"/>
      <c r="L88" s="137"/>
      <c r="M88" s="62"/>
    </row>
    <row r="89" spans="2:13" ht="5.5" hidden="1" customHeight="1" outlineLevel="1" x14ac:dyDescent="0.3">
      <c r="B89" s="63"/>
      <c r="C89" s="6"/>
      <c r="D89" s="6"/>
      <c r="E89" s="8"/>
    </row>
    <row r="90" spans="2:13" hidden="1" outlineLevel="1" x14ac:dyDescent="0.3">
      <c r="B90" s="63"/>
      <c r="D90" s="70"/>
      <c r="E90" s="8" t="s">
        <v>273</v>
      </c>
      <c r="F90" s="89"/>
      <c r="G90" s="2"/>
      <c r="H90" s="201" t="str">
        <f>$H$78</f>
        <v>% der gelagerten Ware</v>
      </c>
      <c r="M90" s="62"/>
    </row>
    <row r="91" spans="2:13" ht="5.5" hidden="1" customHeight="1" outlineLevel="1" x14ac:dyDescent="0.3">
      <c r="B91" s="63"/>
      <c r="C91" s="6"/>
      <c r="D91" s="6"/>
      <c r="E91" s="8"/>
    </row>
    <row r="92" spans="2:13" ht="13" customHeight="1" collapsed="1" x14ac:dyDescent="0.3">
      <c r="B92" s="63"/>
      <c r="C92" s="6"/>
      <c r="D92" s="6"/>
      <c r="E92" s="8"/>
    </row>
    <row r="93" spans="2:13" ht="13" customHeight="1" x14ac:dyDescent="0.3">
      <c r="C93" s="6"/>
      <c r="D93" s="6"/>
    </row>
    <row r="94" spans="2:13" x14ac:dyDescent="0.3">
      <c r="B94" s="72">
        <f>B66+1</f>
        <v>7</v>
      </c>
      <c r="C94" s="84" t="s">
        <v>329</v>
      </c>
      <c r="J94" s="67"/>
    </row>
    <row r="95" spans="2:13" ht="5.5" customHeight="1" x14ac:dyDescent="0.3">
      <c r="C95" s="6"/>
      <c r="D95" s="6"/>
      <c r="E95" s="6"/>
    </row>
    <row r="96" spans="2:13" s="66" customFormat="1" ht="13" customHeight="1" x14ac:dyDescent="0.3">
      <c r="B96" s="5"/>
      <c r="C96" s="80"/>
      <c r="D96" s="97" t="s">
        <v>330</v>
      </c>
      <c r="E96" s="96"/>
      <c r="F96" s="2"/>
      <c r="G96" s="80" t="s">
        <v>71</v>
      </c>
      <c r="H96" s="80"/>
      <c r="I96" s="95" t="s">
        <v>72</v>
      </c>
      <c r="K96" s="112"/>
      <c r="L96" s="8"/>
    </row>
    <row r="97" spans="2:13" ht="5.5" customHeight="1" x14ac:dyDescent="0.3">
      <c r="D97" s="6"/>
      <c r="E97" s="6"/>
    </row>
    <row r="98" spans="2:13" x14ac:dyDescent="0.3">
      <c r="C98" s="73"/>
      <c r="D98" s="97" t="s">
        <v>331</v>
      </c>
      <c r="E98" s="96"/>
      <c r="F98" s="2"/>
      <c r="G98" s="80" t="s">
        <v>71</v>
      </c>
      <c r="H98" s="80"/>
      <c r="I98" s="95" t="s">
        <v>73</v>
      </c>
    </row>
    <row r="99" spans="2:13" ht="13" customHeight="1" x14ac:dyDescent="0.3">
      <c r="C99" s="6"/>
      <c r="D99" s="6"/>
      <c r="E99" s="6"/>
    </row>
    <row r="100" spans="2:13" x14ac:dyDescent="0.3">
      <c r="B100" s="72">
        <f>B94+1</f>
        <v>8</v>
      </c>
      <c r="C100" s="84" t="s">
        <v>296</v>
      </c>
      <c r="F100" s="2"/>
      <c r="G100" s="8" t="s">
        <v>74</v>
      </c>
    </row>
    <row r="101" spans="2:13" ht="5.5" customHeight="1" x14ac:dyDescent="0.3">
      <c r="C101" s="6"/>
      <c r="D101" s="91"/>
      <c r="E101" s="6"/>
    </row>
    <row r="102" spans="2:13" x14ac:dyDescent="0.3">
      <c r="F102" s="2"/>
      <c r="G102" s="8" t="s">
        <v>75</v>
      </c>
    </row>
    <row r="104" spans="2:13" x14ac:dyDescent="0.3">
      <c r="B104" s="4" t="s">
        <v>332</v>
      </c>
    </row>
    <row r="105" spans="2:13" x14ac:dyDescent="0.3">
      <c r="B105" s="4"/>
      <c r="C105" s="80"/>
      <c r="D105" s="80"/>
      <c r="E105" s="80"/>
      <c r="F105" s="80"/>
      <c r="G105" s="80"/>
      <c r="H105" s="80"/>
      <c r="I105" s="80"/>
      <c r="J105" s="80"/>
    </row>
    <row r="106" spans="2:13" s="103" customFormat="1" ht="31.5" customHeight="1" x14ac:dyDescent="0.35">
      <c r="B106" s="175">
        <f>B100+1</f>
        <v>9</v>
      </c>
      <c r="C106" s="274" t="s">
        <v>333</v>
      </c>
      <c r="D106" s="275"/>
      <c r="E106" s="275"/>
      <c r="F106" s="275"/>
      <c r="G106" s="275"/>
      <c r="H106" s="275"/>
      <c r="I106" s="275"/>
      <c r="J106" s="275"/>
      <c r="K106" s="166"/>
      <c r="L106" s="166"/>
    </row>
    <row r="107" spans="2:13" x14ac:dyDescent="0.3">
      <c r="B107" s="4"/>
      <c r="C107" s="220" t="s">
        <v>76</v>
      </c>
      <c r="D107" s="80"/>
      <c r="E107" s="80"/>
      <c r="F107" s="221">
        <v>2020</v>
      </c>
      <c r="G107" s="80"/>
      <c r="H107" s="80"/>
      <c r="I107" s="80"/>
      <c r="J107" s="80"/>
      <c r="L107" s="136"/>
    </row>
    <row r="108" spans="2:13" x14ac:dyDescent="0.3">
      <c r="C108" s="80"/>
      <c r="D108" s="80"/>
      <c r="E108" s="80"/>
      <c r="F108" s="80"/>
      <c r="G108" s="80"/>
      <c r="H108" s="80"/>
      <c r="I108" s="80"/>
      <c r="J108" s="80"/>
    </row>
    <row r="109" spans="2:13" x14ac:dyDescent="0.3">
      <c r="B109" s="72">
        <f>B106+1</f>
        <v>10</v>
      </c>
      <c r="C109" s="84" t="str">
        <f>IF(F107=H443,"Was war die relevante Menge an Warenausgängen im Bilanzjahr?",CONCATENATE("Was war die relevante Menge an Warenausgängen in ",F107,"?"))</f>
        <v>Was war die relevante Menge an Warenausgängen in 2020?</v>
      </c>
    </row>
    <row r="110" spans="2:13" ht="5.5" customHeight="1" x14ac:dyDescent="0.3">
      <c r="C110" s="6"/>
      <c r="D110" s="6"/>
      <c r="E110" s="6"/>
    </row>
    <row r="111" spans="2:13" x14ac:dyDescent="0.3">
      <c r="C111" s="74" t="s">
        <v>77</v>
      </c>
      <c r="D111" s="10" t="s">
        <v>78</v>
      </c>
      <c r="F111" s="2"/>
      <c r="G111" s="8" t="s">
        <v>79</v>
      </c>
      <c r="I111" s="8"/>
      <c r="J111" s="141"/>
      <c r="K111" s="141"/>
      <c r="M111" s="8"/>
    </row>
    <row r="112" spans="2:13" ht="13" customHeight="1" x14ac:dyDescent="0.3">
      <c r="C112" s="6"/>
      <c r="D112" s="6"/>
    </row>
    <row r="113" spans="2:12" x14ac:dyDescent="0.3">
      <c r="F113" s="121" t="s">
        <v>80</v>
      </c>
      <c r="G113" s="8"/>
      <c r="H113" s="121" t="s">
        <v>81</v>
      </c>
      <c r="I113" s="8"/>
    </row>
    <row r="114" spans="2:12" ht="5.5" customHeight="1" x14ac:dyDescent="0.3">
      <c r="C114" s="6"/>
    </row>
    <row r="115" spans="2:12" x14ac:dyDescent="0.3">
      <c r="D115" s="200" t="str">
        <f>E70</f>
        <v>Trockenware</v>
      </c>
      <c r="F115" s="2"/>
      <c r="G115" s="200" t="s">
        <v>79</v>
      </c>
      <c r="H115" s="2"/>
      <c r="I115" s="200" t="s">
        <v>79</v>
      </c>
    </row>
    <row r="116" spans="2:12" ht="5.5" customHeight="1" x14ac:dyDescent="0.3">
      <c r="C116" s="6"/>
      <c r="D116" s="200"/>
    </row>
    <row r="117" spans="2:12" x14ac:dyDescent="0.3">
      <c r="D117" s="200" t="str">
        <f>E72</f>
        <v>Gekühlte Ware</v>
      </c>
      <c r="F117" s="2"/>
      <c r="G117" s="200" t="s">
        <v>79</v>
      </c>
      <c r="H117" s="2"/>
      <c r="I117" s="200" t="s">
        <v>79</v>
      </c>
    </row>
    <row r="118" spans="2:12" ht="5.5" customHeight="1" x14ac:dyDescent="0.3">
      <c r="C118" s="6"/>
      <c r="D118" s="200"/>
    </row>
    <row r="119" spans="2:12" x14ac:dyDescent="0.3">
      <c r="D119" s="200" t="str">
        <f>E74</f>
        <v>Gefrorene Ware</v>
      </c>
      <c r="F119" s="2"/>
      <c r="G119" s="200" t="s">
        <v>79</v>
      </c>
      <c r="H119" s="2"/>
      <c r="I119" s="200" t="s">
        <v>79</v>
      </c>
    </row>
    <row r="120" spans="2:12" ht="13" customHeight="1" x14ac:dyDescent="0.3">
      <c r="C120" s="6"/>
      <c r="D120" s="9"/>
    </row>
    <row r="121" spans="2:12" s="66" customFormat="1" ht="13" customHeight="1" x14ac:dyDescent="0.3">
      <c r="B121" s="63"/>
      <c r="C121" s="64" t="s">
        <v>334</v>
      </c>
      <c r="D121" s="64"/>
      <c r="E121" s="65"/>
      <c r="F121" s="65"/>
      <c r="G121" s="64"/>
      <c r="H121" s="64"/>
      <c r="I121" s="64"/>
      <c r="J121" s="64"/>
      <c r="K121" s="112"/>
      <c r="L121" s="112"/>
    </row>
    <row r="122" spans="2:12" ht="5.5" customHeight="1" x14ac:dyDescent="0.3">
      <c r="B122" s="63"/>
      <c r="E122" s="6"/>
      <c r="F122" s="6"/>
    </row>
    <row r="123" spans="2:12" hidden="1" outlineLevel="1" x14ac:dyDescent="0.3">
      <c r="B123" s="63"/>
      <c r="C123" s="9" t="s">
        <v>82</v>
      </c>
      <c r="E123" s="272"/>
      <c r="F123" s="272"/>
      <c r="G123" s="12" t="s">
        <v>274</v>
      </c>
      <c r="I123" s="6"/>
      <c r="J123" s="121"/>
    </row>
    <row r="124" spans="2:12" ht="5.5" hidden="1" customHeight="1" outlineLevel="1" x14ac:dyDescent="0.3">
      <c r="B124" s="63"/>
      <c r="C124" s="9"/>
      <c r="D124" s="6"/>
      <c r="E124" s="8"/>
    </row>
    <row r="125" spans="2:12" hidden="1" outlineLevel="1" x14ac:dyDescent="0.3">
      <c r="B125" s="63"/>
      <c r="D125" s="89" t="s">
        <v>83</v>
      </c>
      <c r="F125" s="76"/>
      <c r="G125" s="84" t="str">
        <f>CONCATENATE("Tonnen pro ",E123)</f>
        <v xml:space="preserve">Tonnen pro </v>
      </c>
      <c r="I125" s="6"/>
      <c r="J125" s="121"/>
    </row>
    <row r="126" spans="2:12" hidden="1" outlineLevel="1" x14ac:dyDescent="0.3">
      <c r="B126" s="63"/>
      <c r="C126" s="9"/>
      <c r="G126" s="8"/>
      <c r="I126" s="6"/>
      <c r="J126" s="121"/>
    </row>
    <row r="127" spans="2:12" hidden="1" outlineLevel="1" x14ac:dyDescent="0.3">
      <c r="B127" s="63"/>
      <c r="C127" s="9"/>
      <c r="D127" s="10" t="s">
        <v>78</v>
      </c>
      <c r="F127" s="2"/>
      <c r="G127" s="8" t="str">
        <f>IF($E$123="","",$E$123)</f>
        <v/>
      </c>
      <c r="I127" s="8"/>
      <c r="J127" s="121"/>
    </row>
    <row r="128" spans="2:12" hidden="1" outlineLevel="1" x14ac:dyDescent="0.3">
      <c r="B128" s="63"/>
      <c r="C128" s="9"/>
      <c r="D128" s="6"/>
      <c r="J128" s="121"/>
    </row>
    <row r="129" spans="2:10" hidden="1" outlineLevel="1" x14ac:dyDescent="0.3">
      <c r="B129" s="63"/>
      <c r="C129" s="9"/>
      <c r="F129" s="121" t="s">
        <v>80</v>
      </c>
      <c r="G129" s="8"/>
      <c r="H129" s="121" t="s">
        <v>81</v>
      </c>
      <c r="I129" s="8"/>
      <c r="J129" s="121"/>
    </row>
    <row r="130" spans="2:10" ht="5.5" hidden="1" customHeight="1" outlineLevel="1" x14ac:dyDescent="0.3">
      <c r="B130" s="63"/>
      <c r="C130" s="6"/>
    </row>
    <row r="131" spans="2:10" hidden="1" outlineLevel="1" x14ac:dyDescent="0.3">
      <c r="B131" s="63"/>
      <c r="C131" s="9"/>
      <c r="D131" s="200" t="str">
        <f>D115</f>
        <v>Trockenware</v>
      </c>
      <c r="F131" s="2"/>
      <c r="G131" s="8" t="str">
        <f>IF($E$123="","",$E$123)</f>
        <v/>
      </c>
      <c r="H131" s="2"/>
      <c r="I131" s="8" t="str">
        <f>IF($E$123="","",$E$123)</f>
        <v/>
      </c>
      <c r="J131" s="121"/>
    </row>
    <row r="132" spans="2:10" ht="5.5" hidden="1" customHeight="1" outlineLevel="1" x14ac:dyDescent="0.3">
      <c r="B132" s="63"/>
      <c r="C132" s="6"/>
      <c r="D132" s="200"/>
    </row>
    <row r="133" spans="2:10" hidden="1" outlineLevel="1" x14ac:dyDescent="0.3">
      <c r="B133" s="63"/>
      <c r="C133" s="9"/>
      <c r="D133" s="200" t="str">
        <f>D117</f>
        <v>Gekühlte Ware</v>
      </c>
      <c r="F133" s="2"/>
      <c r="G133" s="8" t="str">
        <f>IF($E$123="","",$E$123)</f>
        <v/>
      </c>
      <c r="H133" s="2"/>
      <c r="I133" s="8" t="str">
        <f>IF($E$123="","",$E$123)</f>
        <v/>
      </c>
      <c r="J133" s="121"/>
    </row>
    <row r="134" spans="2:10" ht="5.5" hidden="1" customHeight="1" outlineLevel="1" x14ac:dyDescent="0.3">
      <c r="B134" s="63"/>
      <c r="C134" s="9"/>
      <c r="D134" s="200"/>
    </row>
    <row r="135" spans="2:10" ht="13" hidden="1" customHeight="1" outlineLevel="1" x14ac:dyDescent="0.3">
      <c r="B135" s="63"/>
      <c r="C135" s="9"/>
      <c r="D135" s="200" t="str">
        <f>D119</f>
        <v>Gefrorene Ware</v>
      </c>
      <c r="F135" s="2"/>
      <c r="G135" s="8" t="str">
        <f>IF($E$123="","",$E$123)</f>
        <v/>
      </c>
      <c r="H135" s="2"/>
    </row>
    <row r="136" spans="2:10" ht="13" customHeight="1" collapsed="1" x14ac:dyDescent="0.3">
      <c r="B136" s="63"/>
      <c r="C136" s="6"/>
      <c r="I136" s="8" t="str">
        <f>IF($E$123="","",$E$123)</f>
        <v/>
      </c>
    </row>
    <row r="137" spans="2:10" ht="13" customHeight="1" x14ac:dyDescent="0.3">
      <c r="C137" s="6"/>
      <c r="D137" s="9"/>
    </row>
    <row r="138" spans="2:10" x14ac:dyDescent="0.3">
      <c r="B138" s="72">
        <f>B109+1</f>
        <v>11</v>
      </c>
      <c r="C138" s="84" t="str">
        <f>IF(F107=H443,"Wie hoch war der gesamte Stromverbrauch im Bilanzjahr?",CONCATENATE("Wie hoch war der gesamte Stromverbrauch in ",F107,"?"))</f>
        <v>Wie hoch war der gesamte Stromverbrauch in 2020?</v>
      </c>
      <c r="F138" s="2"/>
      <c r="G138" s="81" t="s">
        <v>4</v>
      </c>
      <c r="I138" s="8"/>
      <c r="J138" s="8"/>
    </row>
    <row r="139" spans="2:10" x14ac:dyDescent="0.3">
      <c r="C139" s="11" t="s">
        <v>335</v>
      </c>
    </row>
    <row r="140" spans="2:10" ht="5.5" customHeight="1" x14ac:dyDescent="0.3">
      <c r="C140" s="11"/>
    </row>
    <row r="141" spans="2:10" x14ac:dyDescent="0.3">
      <c r="C141" s="99" t="s">
        <v>84</v>
      </c>
      <c r="D141" s="89" t="s">
        <v>85</v>
      </c>
      <c r="F141" s="2"/>
      <c r="G141" s="81" t="s">
        <v>4</v>
      </c>
    </row>
    <row r="142" spans="2:10" ht="5.5" customHeight="1" x14ac:dyDescent="0.3">
      <c r="C142" s="11"/>
    </row>
    <row r="143" spans="2:10" x14ac:dyDescent="0.3">
      <c r="C143" s="11"/>
      <c r="D143" s="89" t="s">
        <v>86</v>
      </c>
      <c r="F143" s="2"/>
      <c r="G143" s="81" t="s">
        <v>4</v>
      </c>
    </row>
    <row r="144" spans="2:10" ht="5.5" customHeight="1" x14ac:dyDescent="0.3">
      <c r="C144" s="11"/>
      <c r="D144" s="89"/>
    </row>
    <row r="145" spans="2:11" x14ac:dyDescent="0.3">
      <c r="C145" s="11"/>
      <c r="D145" s="201" t="s">
        <v>306</v>
      </c>
    </row>
    <row r="146" spans="2:11" ht="5.5" customHeight="1" x14ac:dyDescent="0.3">
      <c r="C146" s="11"/>
      <c r="D146" s="89"/>
    </row>
    <row r="147" spans="2:11" x14ac:dyDescent="0.3">
      <c r="C147" s="11"/>
      <c r="D147" s="89"/>
      <c r="F147" s="271"/>
      <c r="G147" s="271"/>
      <c r="H147" s="271"/>
      <c r="I147" s="271"/>
    </row>
    <row r="148" spans="2:11" x14ac:dyDescent="0.3">
      <c r="B148" s="100"/>
      <c r="C148" s="11"/>
      <c r="D148" s="89"/>
      <c r="F148" s="271"/>
      <c r="G148" s="271"/>
      <c r="H148" s="271"/>
      <c r="I148" s="271"/>
    </row>
    <row r="149" spans="2:11" x14ac:dyDescent="0.3">
      <c r="B149" s="100"/>
      <c r="C149" s="11"/>
    </row>
    <row r="150" spans="2:11" x14ac:dyDescent="0.3">
      <c r="B150" s="72">
        <f>B138+1</f>
        <v>12</v>
      </c>
      <c r="C150" s="84" t="s">
        <v>297</v>
      </c>
      <c r="D150" s="10"/>
      <c r="F150" s="121"/>
    </row>
    <row r="151" spans="2:11" ht="5.5" customHeight="1" x14ac:dyDescent="0.3">
      <c r="B151" s="100"/>
      <c r="C151" s="9"/>
      <c r="D151" s="6"/>
      <c r="E151" s="8"/>
      <c r="H151" s="201"/>
    </row>
    <row r="152" spans="2:11" x14ac:dyDescent="0.3">
      <c r="B152" s="100"/>
      <c r="C152" s="9"/>
      <c r="D152" s="272" t="s">
        <v>163</v>
      </c>
      <c r="E152" s="272"/>
      <c r="F152" s="272"/>
      <c r="G152" s="272"/>
      <c r="H152" s="77"/>
      <c r="I152" s="84" t="str">
        <f>IF(D152=$D$449,"g CO2e/kWh","")</f>
        <v/>
      </c>
    </row>
    <row r="153" spans="2:11" ht="5.5" customHeight="1" x14ac:dyDescent="0.3">
      <c r="B153" s="100"/>
      <c r="C153" s="9"/>
      <c r="D153" s="6"/>
      <c r="E153" s="8"/>
    </row>
    <row r="154" spans="2:11" x14ac:dyDescent="0.3">
      <c r="B154" s="100"/>
      <c r="C154" s="89"/>
      <c r="D154" s="89" t="str">
        <f>IF(D152=$D$450,"Bitte, wenn möglich, den Strommix angeben.","")</f>
        <v/>
      </c>
      <c r="E154" s="103"/>
      <c r="F154" s="277"/>
      <c r="G154" s="277"/>
      <c r="H154" s="277"/>
      <c r="I154" s="277"/>
      <c r="K154" s="122"/>
    </row>
    <row r="155" spans="2:11" x14ac:dyDescent="0.3">
      <c r="B155" s="100"/>
      <c r="C155" s="89"/>
      <c r="D155" s="89"/>
      <c r="E155" s="103"/>
      <c r="F155" s="277"/>
      <c r="G155" s="277"/>
      <c r="H155" s="277"/>
      <c r="I155" s="277"/>
      <c r="K155" s="122"/>
    </row>
    <row r="156" spans="2:11" x14ac:dyDescent="0.3">
      <c r="B156" s="100"/>
      <c r="C156" s="89"/>
      <c r="D156" s="89"/>
      <c r="E156" s="103"/>
      <c r="F156" s="103"/>
      <c r="G156" s="103"/>
      <c r="H156" s="103"/>
      <c r="I156" s="103"/>
      <c r="J156" s="103"/>
      <c r="K156" s="122"/>
    </row>
    <row r="157" spans="2:11" x14ac:dyDescent="0.3">
      <c r="B157" s="72">
        <f>B150+1</f>
        <v>13</v>
      </c>
      <c r="C157" s="80" t="s">
        <v>336</v>
      </c>
      <c r="E157" s="137"/>
      <c r="F157" s="222"/>
      <c r="G157" s="137"/>
      <c r="H157" s="80"/>
      <c r="I157" s="96"/>
      <c r="J157" s="222"/>
      <c r="K157" s="137"/>
    </row>
    <row r="158" spans="2:11" ht="5.5" customHeight="1" x14ac:dyDescent="0.3">
      <c r="B158" s="100"/>
      <c r="C158" s="9"/>
      <c r="D158" s="6"/>
      <c r="E158" s="8"/>
    </row>
    <row r="159" spans="2:11" ht="13" customHeight="1" x14ac:dyDescent="0.3">
      <c r="B159" s="100"/>
      <c r="C159" s="69" t="s">
        <v>337</v>
      </c>
      <c r="D159" s="6"/>
      <c r="E159" s="2"/>
      <c r="F159" s="81" t="s">
        <v>4</v>
      </c>
      <c r="G159" s="225" t="s">
        <v>339</v>
      </c>
      <c r="H159" s="225"/>
      <c r="I159" s="2"/>
      <c r="J159" s="81" t="s">
        <v>4</v>
      </c>
    </row>
    <row r="160" spans="2:11" ht="5.5" customHeight="1" x14ac:dyDescent="0.3">
      <c r="B160" s="100"/>
      <c r="C160" s="75"/>
      <c r="D160" s="6"/>
      <c r="E160" s="6"/>
    </row>
    <row r="161" spans="2:10" x14ac:dyDescent="0.3">
      <c r="B161" s="100"/>
      <c r="C161" s="69" t="s">
        <v>338</v>
      </c>
      <c r="E161" s="2"/>
      <c r="F161" s="81" t="s">
        <v>4</v>
      </c>
      <c r="G161" s="101" t="s">
        <v>90</v>
      </c>
      <c r="I161" s="2"/>
      <c r="J161" s="81" t="s">
        <v>4</v>
      </c>
    </row>
    <row r="162" spans="2:10" ht="5.5" customHeight="1" x14ac:dyDescent="0.3">
      <c r="B162" s="100"/>
      <c r="C162" s="9"/>
      <c r="D162" s="6"/>
      <c r="E162" s="8"/>
      <c r="G162" s="15"/>
    </row>
    <row r="163" spans="2:10" x14ac:dyDescent="0.3">
      <c r="B163" s="100"/>
      <c r="C163" s="69" t="s">
        <v>87</v>
      </c>
      <c r="E163" s="2"/>
      <c r="F163" s="81" t="s">
        <v>4</v>
      </c>
      <c r="G163" s="101" t="s">
        <v>91</v>
      </c>
      <c r="I163" s="2"/>
      <c r="J163" s="81" t="s">
        <v>4</v>
      </c>
    </row>
    <row r="164" spans="2:10" ht="5.5" customHeight="1" x14ac:dyDescent="0.3">
      <c r="B164" s="100"/>
      <c r="C164" s="9"/>
      <c r="D164" s="6"/>
      <c r="E164" s="121"/>
      <c r="F164" s="8"/>
    </row>
    <row r="165" spans="2:10" x14ac:dyDescent="0.3">
      <c r="B165" s="100"/>
      <c r="C165" s="69" t="s">
        <v>88</v>
      </c>
      <c r="E165" s="2"/>
      <c r="F165" s="81" t="s">
        <v>4</v>
      </c>
      <c r="G165" s="227" t="s">
        <v>340</v>
      </c>
      <c r="I165" s="2"/>
      <c r="J165" s="81" t="s">
        <v>4</v>
      </c>
    </row>
    <row r="166" spans="2:10" ht="5.5" customHeight="1" x14ac:dyDescent="0.3">
      <c r="B166" s="100"/>
      <c r="C166" s="9"/>
      <c r="D166" s="6"/>
      <c r="E166" s="8"/>
      <c r="G166" s="89"/>
      <c r="H166" s="89"/>
    </row>
    <row r="167" spans="2:10" x14ac:dyDescent="0.3">
      <c r="B167" s="100"/>
      <c r="C167" s="269" t="s">
        <v>89</v>
      </c>
      <c r="D167" s="270"/>
      <c r="E167" s="13"/>
      <c r="F167" s="81" t="s">
        <v>4</v>
      </c>
      <c r="G167" s="254" t="s">
        <v>89</v>
      </c>
      <c r="H167" s="255"/>
      <c r="I167" s="13"/>
      <c r="J167" s="81" t="s">
        <v>4</v>
      </c>
    </row>
    <row r="168" spans="2:10" ht="5.5" customHeight="1" x14ac:dyDescent="0.3">
      <c r="B168" s="100"/>
      <c r="C168" s="9"/>
      <c r="D168" s="6"/>
      <c r="E168" s="8"/>
      <c r="G168" s="89"/>
      <c r="H168" s="89"/>
      <c r="J168" s="81"/>
    </row>
    <row r="169" spans="2:10" x14ac:dyDescent="0.3">
      <c r="B169" s="100"/>
      <c r="C169" s="269" t="s">
        <v>89</v>
      </c>
      <c r="D169" s="270"/>
      <c r="E169" s="13"/>
      <c r="F169" s="81" t="s">
        <v>4</v>
      </c>
      <c r="G169" s="254" t="s">
        <v>89</v>
      </c>
      <c r="H169" s="255"/>
      <c r="I169" s="13"/>
      <c r="J169" s="84" t="s">
        <v>4</v>
      </c>
    </row>
    <row r="170" spans="2:10" x14ac:dyDescent="0.3">
      <c r="C170" s="6"/>
      <c r="D170" s="6"/>
      <c r="E170" s="6"/>
    </row>
    <row r="171" spans="2:10" x14ac:dyDescent="0.3">
      <c r="B171" s="72">
        <f>B157+1</f>
        <v>14</v>
      </c>
      <c r="C171" s="91" t="s">
        <v>298</v>
      </c>
      <c r="D171" s="6"/>
      <c r="E171" s="6"/>
      <c r="G171" s="2" t="s">
        <v>163</v>
      </c>
    </row>
    <row r="172" spans="2:10" ht="13" customHeight="1" x14ac:dyDescent="0.3">
      <c r="B172" s="100"/>
      <c r="C172" s="9"/>
      <c r="D172" s="6"/>
      <c r="E172" s="6"/>
    </row>
    <row r="173" spans="2:10" x14ac:dyDescent="0.3">
      <c r="B173" s="72">
        <f>B171+1</f>
        <v>15</v>
      </c>
      <c r="C173" s="89" t="str">
        <f>CONCATENATE("Bitte geben Sie den Gesamtenergieverbrauch der Hof- und Intralogistik in ",F107, " an"," (anderes als Strom).")</f>
        <v>Bitte geben Sie den Gesamtenergieverbrauch der Hof- und Intralogistik in 2020 an (anderes als Strom).</v>
      </c>
    </row>
    <row r="174" spans="2:10" ht="5.5" customHeight="1" x14ac:dyDescent="0.3">
      <c r="C174" s="6"/>
      <c r="D174" s="6"/>
      <c r="E174" s="6"/>
    </row>
    <row r="175" spans="2:10" x14ac:dyDescent="0.3">
      <c r="C175" s="90" t="s">
        <v>92</v>
      </c>
      <c r="E175" s="2"/>
      <c r="F175" s="81" t="s">
        <v>314</v>
      </c>
      <c r="G175" s="214" t="s">
        <v>97</v>
      </c>
      <c r="I175" s="142">
        <v>0</v>
      </c>
      <c r="J175" s="12" t="s">
        <v>99</v>
      </c>
    </row>
    <row r="176" spans="2:10" ht="5.5" customHeight="1" x14ac:dyDescent="0.3">
      <c r="C176" s="6"/>
      <c r="D176" s="6"/>
      <c r="E176" s="6"/>
      <c r="G176" s="214"/>
    </row>
    <row r="177" spans="2:12" x14ac:dyDescent="0.3">
      <c r="C177" s="90" t="s">
        <v>341</v>
      </c>
      <c r="E177" s="2"/>
      <c r="F177" s="81" t="s">
        <v>314</v>
      </c>
      <c r="G177" s="214" t="s">
        <v>98</v>
      </c>
      <c r="I177" s="142">
        <v>0</v>
      </c>
      <c r="J177" s="12" t="s">
        <v>100</v>
      </c>
    </row>
    <row r="178" spans="2:12" ht="5.5" customHeight="1" x14ac:dyDescent="0.3">
      <c r="C178" s="6"/>
      <c r="D178" s="6"/>
      <c r="E178" s="6"/>
      <c r="G178" s="15"/>
    </row>
    <row r="179" spans="2:12" x14ac:dyDescent="0.3">
      <c r="C179" s="90" t="s">
        <v>94</v>
      </c>
      <c r="E179" s="2"/>
      <c r="F179" s="81" t="s">
        <v>5</v>
      </c>
      <c r="G179" s="15"/>
    </row>
    <row r="180" spans="2:12" ht="5.5" customHeight="1" x14ac:dyDescent="0.3">
      <c r="C180" s="6"/>
      <c r="D180" s="6"/>
      <c r="E180" s="6"/>
      <c r="G180" s="15"/>
    </row>
    <row r="181" spans="2:12" x14ac:dyDescent="0.3">
      <c r="C181" s="90" t="s">
        <v>93</v>
      </c>
      <c r="E181" s="2"/>
      <c r="F181" s="81" t="s">
        <v>179</v>
      </c>
      <c r="G181" s="15"/>
    </row>
    <row r="182" spans="2:12" ht="5.5" customHeight="1" x14ac:dyDescent="0.3">
      <c r="C182" s="6"/>
      <c r="D182" s="6"/>
      <c r="E182" s="6"/>
      <c r="G182" s="15"/>
    </row>
    <row r="183" spans="2:12" x14ac:dyDescent="0.3">
      <c r="C183" s="90" t="s">
        <v>95</v>
      </c>
      <c r="E183" s="2"/>
      <c r="F183" s="81" t="s">
        <v>179</v>
      </c>
      <c r="G183" s="123"/>
      <c r="I183" s="121"/>
    </row>
    <row r="184" spans="2:12" ht="5.5" customHeight="1" x14ac:dyDescent="0.3">
      <c r="C184" s="6"/>
      <c r="D184" s="6"/>
      <c r="E184" s="6"/>
      <c r="G184" s="15"/>
    </row>
    <row r="185" spans="2:12" x14ac:dyDescent="0.3">
      <c r="C185" s="90" t="s">
        <v>96</v>
      </c>
      <c r="E185" s="2"/>
      <c r="F185" s="81" t="s">
        <v>5</v>
      </c>
      <c r="G185" s="226" t="s">
        <v>101</v>
      </c>
      <c r="H185" s="83" t="s">
        <v>163</v>
      </c>
    </row>
    <row r="186" spans="2:12" ht="5.5" customHeight="1" x14ac:dyDescent="0.3">
      <c r="C186" s="6"/>
      <c r="D186" s="6"/>
      <c r="E186" s="6"/>
    </row>
    <row r="187" spans="2:12" x14ac:dyDescent="0.3">
      <c r="C187" s="252" t="s">
        <v>89</v>
      </c>
      <c r="D187" s="253"/>
      <c r="E187" s="2"/>
      <c r="F187" s="81" t="s">
        <v>5</v>
      </c>
    </row>
    <row r="188" spans="2:12" ht="13" customHeight="1" x14ac:dyDescent="0.3">
      <c r="C188" s="6"/>
      <c r="D188" s="6"/>
      <c r="E188" s="6"/>
    </row>
    <row r="189" spans="2:12" s="89" customFormat="1" x14ac:dyDescent="0.3">
      <c r="B189" s="72">
        <f>B173+1</f>
        <v>16</v>
      </c>
      <c r="C189" s="89" t="str">
        <f>IF(F107=H443,"Bitte geben Sie den für die Wärmeversorgung des Logistikstandortes relevanten Energieverbrauch im Bilanzjahr an.",CONCATENATE("Bitte geben Sie den für die Wärmeversorgung des Logistikstandortes relevanten Energieverbrauch in ",F107," an."))</f>
        <v>Bitte geben Sie den für die Wärmeversorgung des Logistikstandortes relevanten Energieverbrauch in 2020 an.</v>
      </c>
      <c r="K189" s="74"/>
      <c r="L189" s="74"/>
    </row>
    <row r="190" spans="2:12" ht="5.5" customHeight="1" x14ac:dyDescent="0.3">
      <c r="C190" s="6"/>
      <c r="D190" s="6"/>
      <c r="E190" s="6"/>
    </row>
    <row r="191" spans="2:12" x14ac:dyDescent="0.3">
      <c r="C191" s="84" t="s">
        <v>287</v>
      </c>
      <c r="D191" s="251" t="s">
        <v>163</v>
      </c>
      <c r="E191" s="251"/>
      <c r="F191" s="13"/>
      <c r="G191" s="81" t="s">
        <v>5</v>
      </c>
    </row>
    <row r="192" spans="2:12" ht="5.5" customHeight="1" x14ac:dyDescent="0.3">
      <c r="C192" s="6"/>
      <c r="D192" s="6"/>
      <c r="E192" s="6"/>
    </row>
    <row r="193" spans="2:12" x14ac:dyDescent="0.3">
      <c r="D193" s="251" t="s">
        <v>163</v>
      </c>
      <c r="E193" s="251"/>
      <c r="F193" s="13"/>
      <c r="G193" s="81" t="s">
        <v>5</v>
      </c>
    </row>
    <row r="194" spans="2:12" ht="5.5" customHeight="1" x14ac:dyDescent="0.3">
      <c r="C194" s="6"/>
      <c r="D194" s="6"/>
      <c r="E194" s="6"/>
    </row>
    <row r="195" spans="2:12" x14ac:dyDescent="0.3">
      <c r="D195" s="251" t="s">
        <v>89</v>
      </c>
      <c r="E195" s="251"/>
      <c r="F195" s="13"/>
      <c r="G195" s="81" t="s">
        <v>5</v>
      </c>
    </row>
    <row r="196" spans="2:12" ht="5.5" customHeight="1" x14ac:dyDescent="0.3">
      <c r="C196" s="6"/>
      <c r="D196" s="6"/>
      <c r="E196" s="6"/>
    </row>
    <row r="197" spans="2:12" x14ac:dyDescent="0.3">
      <c r="D197" s="251" t="s">
        <v>89</v>
      </c>
      <c r="E197" s="251"/>
      <c r="F197" s="13"/>
      <c r="G197" s="81" t="s">
        <v>5</v>
      </c>
    </row>
    <row r="198" spans="2:12" ht="13" customHeight="1" x14ac:dyDescent="0.3">
      <c r="C198" s="6"/>
      <c r="D198" s="6"/>
      <c r="E198" s="6"/>
    </row>
    <row r="199" spans="2:12" x14ac:dyDescent="0.3">
      <c r="B199" s="72">
        <f>B189+1</f>
        <v>17</v>
      </c>
      <c r="C199" s="84" t="str">
        <f>IF(F107=H443,"Welche Arten von Kältemittel wurden im Bilanzjahr für den Logistikbereich* verwendet (nachgefüllt)?.",CONCATENATE("Welche Arten von Kältemittel wurden ",F107," für den Logistikereich* verwendet (nachgefüllt)?"))</f>
        <v>Welche Arten von Kältemittel wurden 2020 für den Logistikereich* verwendet (nachgefüllt)?</v>
      </c>
    </row>
    <row r="200" spans="2:12" s="180" customFormat="1" x14ac:dyDescent="0.3">
      <c r="B200" s="176"/>
      <c r="C200" s="179" t="s">
        <v>102</v>
      </c>
      <c r="K200" s="178"/>
      <c r="L200" s="178"/>
    </row>
    <row r="201" spans="2:12" ht="5.5" customHeight="1" x14ac:dyDescent="0.3">
      <c r="C201" s="6"/>
      <c r="D201" s="6"/>
      <c r="E201" s="6"/>
    </row>
    <row r="202" spans="2:12" x14ac:dyDescent="0.3">
      <c r="C202" s="15"/>
      <c r="D202" s="88" t="s">
        <v>163</v>
      </c>
      <c r="E202" s="13"/>
      <c r="F202" s="8" t="s">
        <v>103</v>
      </c>
    </row>
    <row r="203" spans="2:12" ht="5.5" customHeight="1" x14ac:dyDescent="0.3">
      <c r="C203" s="15"/>
      <c r="D203" s="89"/>
      <c r="E203" s="6"/>
    </row>
    <row r="204" spans="2:12" x14ac:dyDescent="0.3">
      <c r="C204" s="15"/>
      <c r="D204" s="181" t="s">
        <v>163</v>
      </c>
      <c r="E204" s="13"/>
      <c r="F204" s="200" t="s">
        <v>103</v>
      </c>
    </row>
    <row r="205" spans="2:12" ht="5.5" customHeight="1" x14ac:dyDescent="0.3">
      <c r="C205" s="15"/>
      <c r="D205" s="89"/>
      <c r="E205" s="6"/>
    </row>
    <row r="206" spans="2:12" x14ac:dyDescent="0.3">
      <c r="C206" s="15"/>
      <c r="D206" s="181" t="s">
        <v>163</v>
      </c>
      <c r="E206" s="13"/>
      <c r="F206" s="200" t="s">
        <v>103</v>
      </c>
    </row>
    <row r="207" spans="2:12" ht="13" customHeight="1" x14ac:dyDescent="0.3">
      <c r="C207" s="15"/>
      <c r="D207" s="89"/>
      <c r="E207" s="6"/>
    </row>
    <row r="208" spans="2:12" x14ac:dyDescent="0.3">
      <c r="B208" s="72">
        <f>B199+1</f>
        <v>18</v>
      </c>
      <c r="C208" s="84" t="s">
        <v>342</v>
      </c>
    </row>
    <row r="209" spans="3:11" ht="14.5" customHeight="1" x14ac:dyDescent="0.3">
      <c r="C209" s="84" t="str">
        <f>IF(F107=H443,"Bitte geben Sie die verbrauchte / verursachte Menge im Bilanzjahr an.",CONCATENATE("Bitte geben Sie die verbrauchte / verursachte Menge in ",F107," an."))</f>
        <v>Bitte geben Sie die verbrauchte / verursachte Menge in 2020 an.</v>
      </c>
      <c r="G209" s="258" t="s">
        <v>275</v>
      </c>
      <c r="H209" s="258"/>
      <c r="I209" s="258"/>
      <c r="J209" s="258"/>
      <c r="K209" s="258"/>
    </row>
    <row r="210" spans="3:11" ht="5.5" customHeight="1" x14ac:dyDescent="0.3">
      <c r="C210" s="6"/>
      <c r="D210" s="6"/>
      <c r="E210" s="6"/>
      <c r="G210" s="258"/>
      <c r="H210" s="258"/>
      <c r="I210" s="258"/>
      <c r="J210" s="258"/>
      <c r="K210" s="258"/>
    </row>
    <row r="211" spans="3:11" ht="5.5" customHeight="1" x14ac:dyDescent="0.3">
      <c r="C211" s="6"/>
      <c r="D211" s="6"/>
      <c r="E211" s="6"/>
      <c r="G211" s="258"/>
      <c r="H211" s="258"/>
      <c r="I211" s="258"/>
      <c r="J211" s="258"/>
      <c r="K211" s="258"/>
    </row>
    <row r="212" spans="3:11" ht="5.5" customHeight="1" x14ac:dyDescent="0.3">
      <c r="C212" s="6"/>
      <c r="D212" s="6"/>
      <c r="E212" s="6"/>
    </row>
    <row r="213" spans="3:11" x14ac:dyDescent="0.3">
      <c r="C213" s="90" t="s">
        <v>104</v>
      </c>
      <c r="E213" s="2"/>
      <c r="F213" s="143" t="s">
        <v>7</v>
      </c>
      <c r="G213" s="2"/>
      <c r="H213" s="84" t="s">
        <v>8</v>
      </c>
    </row>
    <row r="214" spans="3:11" ht="5.5" customHeight="1" x14ac:dyDescent="0.3">
      <c r="C214" s="6"/>
      <c r="D214" s="6"/>
      <c r="E214" s="6"/>
    </row>
    <row r="215" spans="3:11" x14ac:dyDescent="0.3">
      <c r="C215" s="90" t="s">
        <v>343</v>
      </c>
      <c r="E215" s="2"/>
      <c r="F215" s="143" t="s">
        <v>7</v>
      </c>
      <c r="G215" s="2"/>
      <c r="H215" s="84" t="s">
        <v>8</v>
      </c>
    </row>
    <row r="216" spans="3:11" ht="5.5" customHeight="1" x14ac:dyDescent="0.3">
      <c r="C216" s="6"/>
      <c r="D216" s="6"/>
      <c r="E216" s="6"/>
    </row>
    <row r="217" spans="3:11" x14ac:dyDescent="0.3">
      <c r="C217" s="90" t="s">
        <v>105</v>
      </c>
      <c r="E217" s="2"/>
      <c r="F217" s="143" t="s">
        <v>288</v>
      </c>
      <c r="G217" s="2"/>
      <c r="H217" s="84" t="s">
        <v>8</v>
      </c>
    </row>
    <row r="218" spans="3:11" ht="5.5" customHeight="1" x14ac:dyDescent="0.3">
      <c r="C218" s="6"/>
      <c r="D218" s="6"/>
      <c r="E218" s="6"/>
    </row>
    <row r="219" spans="3:11" x14ac:dyDescent="0.3">
      <c r="C219" s="252" t="s">
        <v>89</v>
      </c>
      <c r="D219" s="253"/>
      <c r="E219" s="2"/>
      <c r="F219" s="143" t="s">
        <v>7</v>
      </c>
      <c r="G219" s="2"/>
      <c r="H219" s="84" t="s">
        <v>8</v>
      </c>
    </row>
    <row r="220" spans="3:11" ht="5.5" customHeight="1" x14ac:dyDescent="0.3">
      <c r="C220" s="6"/>
      <c r="D220" s="6"/>
      <c r="E220" s="6"/>
    </row>
    <row r="221" spans="3:11" x14ac:dyDescent="0.3">
      <c r="C221" s="252" t="s">
        <v>89</v>
      </c>
      <c r="D221" s="253"/>
      <c r="E221" s="2"/>
      <c r="F221" s="8" t="s">
        <v>7</v>
      </c>
      <c r="G221" s="2"/>
      <c r="H221" s="84" t="s">
        <v>8</v>
      </c>
    </row>
    <row r="222" spans="3:11" ht="5.5" customHeight="1" x14ac:dyDescent="0.3">
      <c r="C222" s="6"/>
      <c r="D222" s="6"/>
      <c r="E222" s="6"/>
    </row>
    <row r="223" spans="3:11" x14ac:dyDescent="0.3">
      <c r="C223" s="90" t="s">
        <v>106</v>
      </c>
      <c r="E223" s="2"/>
      <c r="F223" s="143" t="s">
        <v>7</v>
      </c>
    </row>
    <row r="224" spans="3:11" ht="5.5" customHeight="1" x14ac:dyDescent="0.3">
      <c r="C224" s="6"/>
      <c r="D224" s="6"/>
      <c r="E224" s="6"/>
    </row>
    <row r="225" spans="2:12" x14ac:dyDescent="0.3">
      <c r="C225" s="90" t="s">
        <v>107</v>
      </c>
      <c r="E225" s="2"/>
      <c r="F225" s="143" t="s">
        <v>7</v>
      </c>
    </row>
    <row r="226" spans="2:12" ht="5.5" customHeight="1" x14ac:dyDescent="0.3">
      <c r="C226" s="6"/>
      <c r="D226" s="6"/>
      <c r="E226" s="6"/>
    </row>
    <row r="227" spans="2:12" x14ac:dyDescent="0.3">
      <c r="C227" s="256" t="s">
        <v>344</v>
      </c>
      <c r="D227" s="257"/>
      <c r="E227" s="2"/>
      <c r="F227" s="143" t="s">
        <v>7</v>
      </c>
    </row>
    <row r="228" spans="2:12" ht="5.5" customHeight="1" x14ac:dyDescent="0.3">
      <c r="C228" s="6"/>
      <c r="D228" s="6"/>
      <c r="E228" s="6"/>
    </row>
    <row r="229" spans="2:12" x14ac:dyDescent="0.3">
      <c r="C229" s="252" t="s">
        <v>89</v>
      </c>
      <c r="D229" s="253"/>
      <c r="E229" s="2"/>
      <c r="F229" s="143" t="s">
        <v>7</v>
      </c>
    </row>
    <row r="230" spans="2:12" ht="5.5" customHeight="1" x14ac:dyDescent="0.3">
      <c r="C230" s="6"/>
      <c r="D230" s="6"/>
      <c r="E230" s="6"/>
    </row>
    <row r="231" spans="2:12" x14ac:dyDescent="0.3">
      <c r="C231" s="252" t="s">
        <v>89</v>
      </c>
      <c r="D231" s="253"/>
      <c r="E231" s="2"/>
      <c r="F231" s="143" t="s">
        <v>7</v>
      </c>
    </row>
    <row r="232" spans="2:12" ht="13" customHeight="1" x14ac:dyDescent="0.3">
      <c r="C232" s="6"/>
      <c r="D232" s="6"/>
      <c r="E232" s="6"/>
    </row>
    <row r="233" spans="2:12" s="66" customFormat="1" ht="13" customHeight="1" x14ac:dyDescent="0.3">
      <c r="B233" s="63"/>
      <c r="C233" s="64" t="s">
        <v>345</v>
      </c>
      <c r="D233" s="64"/>
      <c r="E233" s="65"/>
      <c r="F233" s="65"/>
      <c r="G233" s="64"/>
      <c r="H233" s="64"/>
      <c r="I233" s="64"/>
      <c r="J233" s="64"/>
      <c r="K233" s="112"/>
      <c r="L233" s="137"/>
    </row>
    <row r="234" spans="2:12" ht="5.5" customHeight="1" x14ac:dyDescent="0.3">
      <c r="B234" s="63"/>
      <c r="E234" s="6"/>
      <c r="F234" s="6"/>
    </row>
    <row r="235" spans="2:12" hidden="1" outlineLevel="1" x14ac:dyDescent="0.3">
      <c r="B235" s="71" t="str">
        <f>CONCATENATE(B208,"a.")</f>
        <v>18a.</v>
      </c>
      <c r="C235" s="89" t="str">
        <f>IF(F107=H443,"In Bezug auf Transportverpackungen auf Kunststoffbasis: Welche verschiedenen Typen haben Sie im Bilanzjahr verwendet?",CONCATENATE("In Bezug auf Transportverpackungen auf Kunststoffbasis: Welche verschiedenen Typen haben Sie in ",F107," verwendet?"))</f>
        <v>In Bezug auf Transportverpackungen auf Kunststoffbasis: Welche verschiedenen Typen haben Sie in 2020 verwendet?</v>
      </c>
      <c r="E235" s="8"/>
      <c r="F235" s="121"/>
      <c r="G235" s="8"/>
      <c r="I235" s="6"/>
      <c r="J235" s="121"/>
    </row>
    <row r="236" spans="2:12" ht="5.5" hidden="1" customHeight="1" outlineLevel="1" x14ac:dyDescent="0.3">
      <c r="B236" s="63"/>
      <c r="E236" s="6"/>
      <c r="F236" s="6"/>
    </row>
    <row r="237" spans="2:12" hidden="1" outlineLevel="1" x14ac:dyDescent="0.3">
      <c r="B237" s="63"/>
      <c r="C237" s="69" t="s">
        <v>108</v>
      </c>
      <c r="E237" s="8" t="s">
        <v>109</v>
      </c>
      <c r="F237" s="121"/>
      <c r="G237" s="8" t="s">
        <v>110</v>
      </c>
      <c r="I237" s="91" t="s">
        <v>346</v>
      </c>
      <c r="J237" s="121"/>
    </row>
    <row r="238" spans="2:12" ht="5.5" hidden="1" customHeight="1" outlineLevel="1" x14ac:dyDescent="0.3">
      <c r="B238" s="63"/>
      <c r="C238" s="9"/>
      <c r="D238" s="6"/>
      <c r="E238" s="8"/>
      <c r="G238" s="8"/>
      <c r="I238" s="6"/>
      <c r="J238" s="121"/>
    </row>
    <row r="239" spans="2:12" hidden="1" outlineLevel="1" x14ac:dyDescent="0.3">
      <c r="B239" s="63"/>
      <c r="C239" s="284" t="s">
        <v>276</v>
      </c>
      <c r="D239" s="285"/>
      <c r="E239" s="124">
        <v>11111</v>
      </c>
      <c r="F239" s="79" t="s">
        <v>7</v>
      </c>
      <c r="G239" s="79" t="s">
        <v>111</v>
      </c>
      <c r="I239" s="6"/>
      <c r="J239" s="12"/>
    </row>
    <row r="240" spans="2:12" ht="5.5" hidden="1" customHeight="1" outlineLevel="1" x14ac:dyDescent="0.3">
      <c r="B240" s="63"/>
      <c r="C240" s="69"/>
      <c r="D240" s="6"/>
      <c r="G240" s="8"/>
      <c r="I240" s="6"/>
      <c r="J240" s="121"/>
    </row>
    <row r="241" spans="2:10" ht="13" hidden="1" customHeight="1" outlineLevel="1" x14ac:dyDescent="0.3">
      <c r="B241" s="63"/>
      <c r="C241" s="269"/>
      <c r="D241" s="270"/>
      <c r="E241" s="2"/>
      <c r="F241" s="8" t="s">
        <v>7</v>
      </c>
      <c r="G241" s="144"/>
      <c r="I241" s="142">
        <v>0</v>
      </c>
      <c r="J241" s="12" t="s">
        <v>112</v>
      </c>
    </row>
    <row r="242" spans="2:10" ht="5.5" hidden="1" customHeight="1" outlineLevel="1" x14ac:dyDescent="0.3">
      <c r="B242" s="63"/>
      <c r="C242" s="75"/>
      <c r="D242" s="6"/>
      <c r="E242" s="6"/>
      <c r="G242" s="8"/>
      <c r="I242" s="6"/>
      <c r="J242" s="121"/>
    </row>
    <row r="243" spans="2:10" hidden="1" outlineLevel="1" x14ac:dyDescent="0.3">
      <c r="B243" s="63"/>
      <c r="C243" s="269"/>
      <c r="D243" s="270"/>
      <c r="E243" s="2"/>
      <c r="F243" s="8" t="s">
        <v>7</v>
      </c>
      <c r="G243" s="144"/>
      <c r="I243" s="142">
        <v>0</v>
      </c>
      <c r="J243" s="12" t="s">
        <v>112</v>
      </c>
    </row>
    <row r="244" spans="2:10" ht="5.5" hidden="1" customHeight="1" outlineLevel="1" x14ac:dyDescent="0.3">
      <c r="B244" s="63"/>
      <c r="C244" s="9"/>
      <c r="D244" s="6"/>
      <c r="E244" s="8"/>
      <c r="G244" s="8"/>
      <c r="I244" s="6"/>
      <c r="J244" s="121"/>
    </row>
    <row r="245" spans="2:10" hidden="1" outlineLevel="1" x14ac:dyDescent="0.3">
      <c r="B245" s="63"/>
      <c r="C245" s="269"/>
      <c r="D245" s="270"/>
      <c r="E245" s="2"/>
      <c r="F245" s="8" t="s">
        <v>7</v>
      </c>
      <c r="G245" s="144"/>
      <c r="I245" s="142">
        <v>0</v>
      </c>
      <c r="J245" s="12" t="s">
        <v>112</v>
      </c>
    </row>
    <row r="246" spans="2:10" ht="5.5" hidden="1" customHeight="1" outlineLevel="1" x14ac:dyDescent="0.3">
      <c r="B246" s="63"/>
      <c r="C246" s="9"/>
      <c r="D246" s="6"/>
      <c r="E246" s="121"/>
      <c r="G246" s="8"/>
      <c r="I246" s="6"/>
      <c r="J246" s="121"/>
    </row>
    <row r="247" spans="2:10" hidden="1" outlineLevel="1" x14ac:dyDescent="0.3">
      <c r="B247" s="63"/>
      <c r="C247" s="269"/>
      <c r="D247" s="270"/>
      <c r="E247" s="13"/>
      <c r="F247" s="8" t="s">
        <v>7</v>
      </c>
      <c r="G247" s="144"/>
      <c r="I247" s="142">
        <v>0</v>
      </c>
      <c r="J247" s="12" t="s">
        <v>112</v>
      </c>
    </row>
    <row r="248" spans="2:10" ht="5.5" hidden="1" customHeight="1" outlineLevel="1" x14ac:dyDescent="0.3">
      <c r="B248" s="63"/>
      <c r="C248" s="9"/>
      <c r="D248" s="6"/>
      <c r="E248" s="8"/>
      <c r="G248" s="8"/>
      <c r="I248" s="6"/>
      <c r="J248" s="121"/>
    </row>
    <row r="249" spans="2:10" hidden="1" outlineLevel="1" x14ac:dyDescent="0.3">
      <c r="B249" s="63"/>
      <c r="C249" s="269"/>
      <c r="D249" s="270"/>
      <c r="E249" s="13"/>
      <c r="F249" s="8" t="s">
        <v>7</v>
      </c>
      <c r="G249" s="144"/>
      <c r="I249" s="142">
        <v>0</v>
      </c>
      <c r="J249" s="12" t="s">
        <v>112</v>
      </c>
    </row>
    <row r="250" spans="2:10" ht="5.5" hidden="1" customHeight="1" outlineLevel="1" x14ac:dyDescent="0.3">
      <c r="B250" s="63"/>
      <c r="C250" s="9"/>
      <c r="D250" s="6"/>
      <c r="E250" s="8"/>
      <c r="G250" s="8"/>
      <c r="I250" s="6"/>
      <c r="J250" s="121"/>
    </row>
    <row r="251" spans="2:10" hidden="1" outlineLevel="1" x14ac:dyDescent="0.3">
      <c r="B251" s="63"/>
      <c r="C251" s="6"/>
      <c r="D251" s="6"/>
      <c r="E251" s="6"/>
      <c r="G251" s="8"/>
      <c r="I251" s="6"/>
      <c r="J251" s="12"/>
    </row>
    <row r="252" spans="2:10" hidden="1" outlineLevel="1" x14ac:dyDescent="0.3">
      <c r="B252" s="71" t="str">
        <f>CONCATENATE(B208,"b.")</f>
        <v>18b.</v>
      </c>
      <c r="C252" s="89" t="s">
        <v>347</v>
      </c>
      <c r="D252" s="6"/>
      <c r="E252" s="6"/>
      <c r="G252" s="8"/>
      <c r="I252" s="6"/>
      <c r="J252" s="12"/>
    </row>
    <row r="253" spans="2:10" hidden="1" outlineLevel="1" x14ac:dyDescent="0.3">
      <c r="B253" s="63"/>
      <c r="C253" s="11" t="s">
        <v>349</v>
      </c>
      <c r="D253" s="6"/>
      <c r="E253" s="6"/>
      <c r="G253" s="8"/>
      <c r="I253" s="6"/>
      <c r="J253" s="12"/>
    </row>
    <row r="254" spans="2:10" ht="5.5" hidden="1" customHeight="1" outlineLevel="1" x14ac:dyDescent="0.3">
      <c r="B254" s="63"/>
      <c r="C254" s="69"/>
      <c r="D254" s="6"/>
      <c r="G254" s="8"/>
      <c r="I254" s="6"/>
      <c r="J254" s="121"/>
    </row>
    <row r="255" spans="2:10" hidden="1" outlineLevel="1" x14ac:dyDescent="0.3">
      <c r="B255" s="63"/>
      <c r="C255" s="69" t="s">
        <v>348</v>
      </c>
      <c r="F255" s="121"/>
      <c r="G255" s="200" t="s">
        <v>118</v>
      </c>
      <c r="I255" s="91"/>
      <c r="J255" s="121"/>
    </row>
    <row r="256" spans="2:10" ht="5.5" hidden="1" customHeight="1" outlineLevel="1" x14ac:dyDescent="0.3">
      <c r="B256" s="63"/>
      <c r="C256" s="69"/>
      <c r="D256" s="6"/>
      <c r="G256" s="200"/>
      <c r="I256" s="6"/>
      <c r="J256" s="121"/>
    </row>
    <row r="257" spans="2:13" hidden="1" outlineLevel="1" x14ac:dyDescent="0.3">
      <c r="B257" s="63"/>
      <c r="C257" s="282" t="s">
        <v>113</v>
      </c>
      <c r="D257" s="283"/>
      <c r="E257" s="124">
        <v>98765</v>
      </c>
      <c r="F257" s="79" t="s">
        <v>7</v>
      </c>
      <c r="G257" s="79" t="s">
        <v>116</v>
      </c>
      <c r="I257" s="6"/>
      <c r="J257" s="12"/>
    </row>
    <row r="258" spans="2:13" ht="5.5" hidden="1" customHeight="1" outlineLevel="1" x14ac:dyDescent="0.3">
      <c r="B258" s="63"/>
      <c r="C258" s="69"/>
      <c r="D258" s="6"/>
      <c r="G258" s="8"/>
      <c r="I258" s="6"/>
      <c r="J258" s="121"/>
    </row>
    <row r="259" spans="2:13" hidden="1" outlineLevel="1" x14ac:dyDescent="0.3">
      <c r="B259" s="63"/>
      <c r="C259" s="282" t="s">
        <v>114</v>
      </c>
      <c r="D259" s="283"/>
      <c r="E259" s="124">
        <v>12345</v>
      </c>
      <c r="F259" s="79" t="s">
        <v>115</v>
      </c>
      <c r="G259" s="79" t="s">
        <v>117</v>
      </c>
      <c r="I259" s="6"/>
      <c r="J259" s="12"/>
    </row>
    <row r="260" spans="2:13" ht="5.5" hidden="1" customHeight="1" outlineLevel="1" x14ac:dyDescent="0.3">
      <c r="B260" s="63"/>
      <c r="C260" s="69"/>
      <c r="D260" s="6"/>
      <c r="G260" s="8"/>
      <c r="I260" s="6"/>
      <c r="J260" s="121"/>
    </row>
    <row r="261" spans="2:13" hidden="1" outlineLevel="1" x14ac:dyDescent="0.3">
      <c r="B261" s="63"/>
      <c r="C261" s="261"/>
      <c r="D261" s="262"/>
      <c r="E261" s="104"/>
      <c r="F261" s="104"/>
      <c r="G261" s="265"/>
      <c r="H261" s="266"/>
      <c r="I261" s="6"/>
      <c r="J261" s="12"/>
    </row>
    <row r="262" spans="2:13" ht="5.5" hidden="1" customHeight="1" outlineLevel="1" x14ac:dyDescent="0.3">
      <c r="B262" s="63"/>
      <c r="C262" s="69"/>
      <c r="D262" s="6"/>
      <c r="G262" s="8"/>
      <c r="I262" s="6"/>
      <c r="J262" s="121"/>
    </row>
    <row r="263" spans="2:13" hidden="1" outlineLevel="1" x14ac:dyDescent="0.3">
      <c r="B263" s="63"/>
      <c r="C263" s="261"/>
      <c r="D263" s="262"/>
      <c r="E263" s="104"/>
      <c r="F263" s="104"/>
      <c r="G263" s="265"/>
      <c r="H263" s="266"/>
      <c r="I263" s="6"/>
      <c r="J263" s="12"/>
    </row>
    <row r="264" spans="2:13" ht="5.5" hidden="1" customHeight="1" outlineLevel="1" x14ac:dyDescent="0.3">
      <c r="B264" s="63"/>
      <c r="C264" s="69"/>
      <c r="D264" s="6"/>
      <c r="G264" s="8"/>
      <c r="I264" s="6"/>
      <c r="J264" s="121"/>
    </row>
    <row r="265" spans="2:13" hidden="1" outlineLevel="1" x14ac:dyDescent="0.3">
      <c r="B265" s="63"/>
      <c r="C265" s="261"/>
      <c r="D265" s="262"/>
      <c r="E265" s="104"/>
      <c r="F265" s="104"/>
      <c r="G265" s="265"/>
      <c r="H265" s="266"/>
      <c r="I265" s="78"/>
      <c r="J265" s="12"/>
    </row>
    <row r="266" spans="2:13" ht="13" customHeight="1" collapsed="1" x14ac:dyDescent="0.3">
      <c r="B266" s="63"/>
      <c r="C266" s="6"/>
      <c r="D266" s="6"/>
      <c r="E266" s="6"/>
      <c r="G266" s="8"/>
      <c r="I266" s="6"/>
      <c r="J266" s="121"/>
      <c r="M266" s="201"/>
    </row>
    <row r="267" spans="2:13" ht="13" customHeight="1" x14ac:dyDescent="0.3">
      <c r="C267" s="6"/>
      <c r="D267" s="6"/>
      <c r="E267" s="6"/>
      <c r="M267" s="201"/>
    </row>
    <row r="268" spans="2:13" ht="13" customHeight="1" x14ac:dyDescent="0.3">
      <c r="B268" s="72">
        <f>B208+1</f>
        <v>19</v>
      </c>
      <c r="C268" s="97" t="s">
        <v>350</v>
      </c>
      <c r="D268" s="6"/>
      <c r="E268" s="6"/>
      <c r="M268" s="201"/>
    </row>
    <row r="269" spans="2:13" ht="5.5" customHeight="1" x14ac:dyDescent="0.3">
      <c r="C269" s="6"/>
      <c r="D269" s="6"/>
      <c r="E269" s="6"/>
      <c r="M269" s="201"/>
    </row>
    <row r="270" spans="2:13" s="192" customFormat="1" ht="13" customHeight="1" x14ac:dyDescent="0.3">
      <c r="B270" s="189"/>
      <c r="C270" s="201" t="s">
        <v>119</v>
      </c>
      <c r="D270" s="190"/>
      <c r="F270" s="211"/>
      <c r="K270" s="191"/>
      <c r="L270" s="191"/>
      <c r="M270" s="201"/>
    </row>
    <row r="271" spans="2:13" s="192" customFormat="1" ht="5.5" customHeight="1" x14ac:dyDescent="0.3">
      <c r="B271" s="189"/>
      <c r="C271" s="201"/>
      <c r="D271" s="190"/>
      <c r="F271" s="212"/>
      <c r="K271" s="191"/>
      <c r="L271" s="191"/>
      <c r="M271" s="201"/>
    </row>
    <row r="272" spans="2:13" s="192" customFormat="1" ht="13" customHeight="1" x14ac:dyDescent="0.3">
      <c r="B272" s="189"/>
      <c r="C272" s="201" t="s">
        <v>199</v>
      </c>
      <c r="D272" s="190"/>
      <c r="F272" s="211"/>
      <c r="K272" s="191"/>
      <c r="L272" s="191"/>
      <c r="M272" s="201"/>
    </row>
    <row r="273" spans="2:13" s="192" customFormat="1" ht="5.5" customHeight="1" x14ac:dyDescent="0.3">
      <c r="B273" s="189"/>
      <c r="C273" s="201"/>
      <c r="D273" s="190"/>
      <c r="F273" s="212"/>
      <c r="K273" s="191"/>
      <c r="L273" s="191"/>
      <c r="M273" s="201"/>
    </row>
    <row r="274" spans="2:13" s="192" customFormat="1" ht="13" customHeight="1" x14ac:dyDescent="0.3">
      <c r="B274" s="189"/>
      <c r="C274" s="201" t="s">
        <v>183</v>
      </c>
      <c r="D274" s="190"/>
      <c r="F274" s="211"/>
      <c r="K274" s="191"/>
      <c r="L274" s="191"/>
      <c r="M274" s="201"/>
    </row>
    <row r="275" spans="2:13" s="196" customFormat="1" ht="5.5" customHeight="1" x14ac:dyDescent="0.3">
      <c r="B275" s="193"/>
      <c r="C275" s="201"/>
      <c r="D275" s="194"/>
      <c r="F275" s="212"/>
      <c r="K275" s="195"/>
      <c r="L275" s="195"/>
      <c r="M275" s="201"/>
    </row>
    <row r="276" spans="2:13" s="196" customFormat="1" ht="13" customHeight="1" x14ac:dyDescent="0.3">
      <c r="B276" s="193"/>
      <c r="C276" s="201" t="s">
        <v>120</v>
      </c>
      <c r="D276" s="194"/>
      <c r="F276" s="211"/>
      <c r="K276" s="195"/>
      <c r="L276" s="195"/>
      <c r="M276" s="201"/>
    </row>
    <row r="277" spans="2:13" s="196" customFormat="1" ht="5.5" customHeight="1" x14ac:dyDescent="0.3">
      <c r="B277" s="193"/>
      <c r="C277" s="201"/>
      <c r="D277" s="194"/>
      <c r="F277" s="212"/>
      <c r="K277" s="195"/>
      <c r="L277" s="195"/>
      <c r="M277" s="201"/>
    </row>
    <row r="278" spans="2:13" s="196" customFormat="1" ht="13" customHeight="1" x14ac:dyDescent="0.3">
      <c r="B278" s="193"/>
      <c r="C278" s="201" t="s">
        <v>121</v>
      </c>
      <c r="D278" s="194"/>
      <c r="F278" s="211"/>
      <c r="K278" s="195"/>
      <c r="L278" s="195"/>
      <c r="M278" s="201"/>
    </row>
    <row r="279" spans="2:13" s="180" customFormat="1" ht="5.5" customHeight="1" x14ac:dyDescent="0.3">
      <c r="B279" s="176"/>
      <c r="C279" s="177"/>
      <c r="D279" s="177"/>
      <c r="F279" s="212"/>
      <c r="K279" s="178"/>
      <c r="L279" s="178"/>
      <c r="M279" s="201"/>
    </row>
    <row r="280" spans="2:13" s="180" customFormat="1" ht="13" customHeight="1" x14ac:dyDescent="0.3">
      <c r="B280" s="176"/>
      <c r="C280" s="180" t="s">
        <v>122</v>
      </c>
      <c r="D280" s="177"/>
      <c r="F280" s="211"/>
      <c r="G280" s="192"/>
      <c r="H280" s="192"/>
      <c r="I280" s="192"/>
      <c r="K280" s="178"/>
      <c r="L280" s="178"/>
      <c r="M280" s="201"/>
    </row>
    <row r="281" spans="2:13" s="180" customFormat="1" ht="5.5" customHeight="1" x14ac:dyDescent="0.3">
      <c r="B281" s="176"/>
      <c r="C281" s="177"/>
      <c r="D281" s="177"/>
      <c r="F281" s="212"/>
      <c r="K281" s="178"/>
      <c r="L281" s="178"/>
      <c r="M281" s="201"/>
    </row>
    <row r="282" spans="2:13" s="180" customFormat="1" ht="13" customHeight="1" x14ac:dyDescent="0.3">
      <c r="B282" s="176"/>
      <c r="C282" s="180" t="s">
        <v>123</v>
      </c>
      <c r="D282" s="177"/>
      <c r="F282" s="211"/>
      <c r="G282" s="192"/>
      <c r="H282" s="192"/>
      <c r="I282" s="192"/>
      <c r="K282" s="178"/>
      <c r="L282" s="178"/>
      <c r="M282" s="201"/>
    </row>
    <row r="283" spans="2:13" s="180" customFormat="1" ht="5.5" customHeight="1" x14ac:dyDescent="0.3">
      <c r="B283" s="176"/>
      <c r="C283" s="177"/>
      <c r="D283" s="177"/>
      <c r="F283" s="212"/>
      <c r="K283" s="178"/>
      <c r="L283" s="178"/>
      <c r="M283" s="201"/>
    </row>
    <row r="284" spans="2:13" s="180" customFormat="1" ht="13" customHeight="1" x14ac:dyDescent="0.3">
      <c r="B284" s="176"/>
      <c r="C284" s="180" t="s">
        <v>124</v>
      </c>
      <c r="D284" s="177"/>
      <c r="F284" s="211"/>
      <c r="K284" s="178"/>
      <c r="L284" s="178"/>
      <c r="M284" s="201"/>
    </row>
    <row r="285" spans="2:13" ht="5.5" customHeight="1" x14ac:dyDescent="0.3">
      <c r="C285" s="6"/>
      <c r="D285" s="6"/>
      <c r="F285" s="6"/>
      <c r="M285" s="201"/>
    </row>
    <row r="286" spans="2:13" ht="13" customHeight="1" x14ac:dyDescent="0.3">
      <c r="C286" s="84" t="s">
        <v>125</v>
      </c>
      <c r="D286" s="6"/>
      <c r="E286" s="263"/>
      <c r="F286" s="263"/>
      <c r="G286" s="263"/>
      <c r="H286" s="263"/>
      <c r="I286" s="263"/>
      <c r="M286" s="201"/>
    </row>
    <row r="287" spans="2:13" ht="13" customHeight="1" x14ac:dyDescent="0.3">
      <c r="C287" s="6"/>
      <c r="D287" s="6"/>
      <c r="E287" s="6"/>
      <c r="M287" s="201"/>
    </row>
    <row r="288" spans="2:13" x14ac:dyDescent="0.3">
      <c r="B288" s="4" t="s">
        <v>126</v>
      </c>
      <c r="M288" s="201"/>
    </row>
    <row r="289" spans="2:13" ht="5.5" customHeight="1" x14ac:dyDescent="0.3">
      <c r="C289" s="6"/>
      <c r="D289" s="6"/>
      <c r="E289" s="6"/>
      <c r="M289" s="201"/>
    </row>
    <row r="290" spans="2:13" ht="13" customHeight="1" x14ac:dyDescent="0.3">
      <c r="B290" s="72">
        <f>B268+1</f>
        <v>20</v>
      </c>
      <c r="C290" s="84" t="s">
        <v>299</v>
      </c>
      <c r="G290" s="267" t="s">
        <v>163</v>
      </c>
      <c r="H290" s="267"/>
      <c r="I290" s="201"/>
    </row>
    <row r="291" spans="2:13" ht="5.5" customHeight="1" x14ac:dyDescent="0.3">
      <c r="B291" s="72"/>
      <c r="I291" s="201"/>
    </row>
    <row r="292" spans="2:13" ht="13" customHeight="1" x14ac:dyDescent="0.3">
      <c r="B292" s="72"/>
      <c r="C292" s="94" t="s">
        <v>300</v>
      </c>
      <c r="G292" s="267" t="s">
        <v>163</v>
      </c>
      <c r="H292" s="267"/>
      <c r="I292" s="201"/>
    </row>
    <row r="293" spans="2:13" ht="5.5" customHeight="1" x14ac:dyDescent="0.3">
      <c r="B293" s="72"/>
    </row>
    <row r="294" spans="2:13" ht="13" customHeight="1" x14ac:dyDescent="0.3">
      <c r="B294" s="72"/>
      <c r="C294" s="94" t="s">
        <v>352</v>
      </c>
      <c r="G294" s="83" t="s">
        <v>163</v>
      </c>
    </row>
    <row r="295" spans="2:13" ht="5.5" customHeight="1" x14ac:dyDescent="0.3">
      <c r="D295" s="92"/>
      <c r="E295" s="92"/>
      <c r="F295" s="92"/>
      <c r="G295" s="92"/>
    </row>
    <row r="296" spans="2:13" ht="13" customHeight="1" x14ac:dyDescent="0.3">
      <c r="C296" s="94" t="s">
        <v>351</v>
      </c>
      <c r="D296" s="92"/>
      <c r="E296" s="264"/>
      <c r="F296" s="264"/>
      <c r="G296" s="264"/>
      <c r="H296" s="264"/>
      <c r="I296" s="264"/>
    </row>
    <row r="297" spans="2:13" ht="13" customHeight="1" x14ac:dyDescent="0.3">
      <c r="D297" s="92"/>
      <c r="E297" s="264"/>
      <c r="F297" s="264"/>
      <c r="G297" s="264"/>
      <c r="H297" s="264"/>
      <c r="I297" s="264"/>
    </row>
    <row r="298" spans="2:13" ht="13" customHeight="1" x14ac:dyDescent="0.3">
      <c r="C298" s="82"/>
    </row>
    <row r="299" spans="2:13" x14ac:dyDescent="0.3">
      <c r="B299" s="4" t="s">
        <v>127</v>
      </c>
    </row>
    <row r="300" spans="2:13" ht="13" customHeight="1" x14ac:dyDescent="0.3">
      <c r="C300" s="6"/>
      <c r="D300" s="6"/>
      <c r="E300" s="6"/>
    </row>
    <row r="301" spans="2:13" s="66" customFormat="1" ht="13" customHeight="1" x14ac:dyDescent="0.3">
      <c r="B301" s="63"/>
      <c r="C301" s="259" t="s">
        <v>128</v>
      </c>
      <c r="D301" s="260"/>
      <c r="E301" s="260"/>
      <c r="F301" s="260"/>
      <c r="G301" s="260"/>
      <c r="H301" s="260"/>
      <c r="I301" s="260"/>
      <c r="J301" s="260"/>
      <c r="K301" s="112"/>
      <c r="L301" s="137"/>
    </row>
    <row r="302" spans="2:13" ht="5.5" customHeight="1" x14ac:dyDescent="0.3">
      <c r="B302" s="63"/>
      <c r="E302" s="6"/>
      <c r="F302" s="6"/>
    </row>
    <row r="303" spans="2:13" ht="13" hidden="1" customHeight="1" outlineLevel="1" x14ac:dyDescent="0.3">
      <c r="B303" s="71">
        <f>B$290+1</f>
        <v>21</v>
      </c>
      <c r="C303" s="242" t="s">
        <v>129</v>
      </c>
      <c r="D303" s="243"/>
      <c r="E303" s="243"/>
      <c r="F303" s="243"/>
      <c r="G303" s="243"/>
      <c r="H303" s="243"/>
      <c r="I303" s="243"/>
      <c r="J303" s="243"/>
    </row>
    <row r="304" spans="2:13" ht="13" hidden="1" customHeight="1" outlineLevel="1" x14ac:dyDescent="0.3">
      <c r="B304" s="63"/>
      <c r="C304" s="242"/>
      <c r="D304" s="243"/>
      <c r="E304" s="243"/>
      <c r="F304" s="243"/>
      <c r="G304" s="243"/>
      <c r="H304" s="243"/>
      <c r="I304" s="243"/>
      <c r="J304" s="243"/>
    </row>
    <row r="305" spans="2:10" ht="5.5" hidden="1" customHeight="1" outlineLevel="1" x14ac:dyDescent="0.3">
      <c r="B305" s="63"/>
      <c r="C305" s="89"/>
      <c r="D305" s="89"/>
      <c r="E305" s="74"/>
      <c r="F305" s="89"/>
      <c r="G305" s="74"/>
      <c r="H305" s="89"/>
      <c r="I305" s="89"/>
      <c r="J305" s="121"/>
    </row>
    <row r="306" spans="2:10" hidden="1" outlineLevel="1" x14ac:dyDescent="0.3">
      <c r="B306" s="63"/>
      <c r="C306" s="14" t="s">
        <v>130</v>
      </c>
      <c r="D306" s="95"/>
      <c r="E306" s="125"/>
      <c r="F306" s="126" t="s">
        <v>277</v>
      </c>
      <c r="G306" s="119"/>
      <c r="H306" s="120">
        <v>2</v>
      </c>
      <c r="I306" s="89"/>
      <c r="J306" s="121"/>
    </row>
    <row r="307" spans="2:10" ht="5.5" hidden="1" customHeight="1" outlineLevel="1" x14ac:dyDescent="0.3">
      <c r="B307" s="63"/>
      <c r="C307" s="89"/>
      <c r="D307" s="89"/>
      <c r="E307" s="127"/>
      <c r="F307" s="127"/>
      <c r="G307" s="74"/>
      <c r="H307" s="89"/>
      <c r="I307" s="89"/>
      <c r="J307" s="121"/>
    </row>
    <row r="308" spans="2:10" hidden="1" outlineLevel="1" x14ac:dyDescent="0.3">
      <c r="B308" s="63"/>
      <c r="C308" s="134" t="s">
        <v>133</v>
      </c>
      <c r="D308" s="89"/>
      <c r="E308" s="127"/>
      <c r="F308" s="128" t="s">
        <v>353</v>
      </c>
      <c r="G308" s="74"/>
      <c r="H308" s="93" t="s">
        <v>152</v>
      </c>
      <c r="I308" s="89"/>
      <c r="J308" s="121"/>
    </row>
    <row r="309" spans="2:10" ht="5.5" hidden="1" customHeight="1" outlineLevel="1" x14ac:dyDescent="0.3">
      <c r="B309" s="63"/>
      <c r="D309" s="89"/>
      <c r="E309" s="89"/>
      <c r="F309" s="89"/>
      <c r="G309" s="74"/>
      <c r="H309" s="89"/>
      <c r="I309" s="89"/>
      <c r="J309" s="121"/>
    </row>
    <row r="310" spans="2:10" hidden="1" outlineLevel="1" x14ac:dyDescent="0.3">
      <c r="B310" s="63"/>
      <c r="C310" s="75" t="s">
        <v>131</v>
      </c>
      <c r="D310" s="89"/>
      <c r="E310" s="127"/>
      <c r="F310" s="118"/>
      <c r="G310" s="74"/>
      <c r="H310" s="146"/>
      <c r="I310" s="135" t="s">
        <v>153</v>
      </c>
      <c r="J310" s="121"/>
    </row>
    <row r="311" spans="2:10" ht="5.5" hidden="1" customHeight="1" outlineLevel="1" x14ac:dyDescent="0.3">
      <c r="B311" s="63"/>
      <c r="C311" s="75"/>
      <c r="D311" s="89"/>
      <c r="E311" s="89"/>
      <c r="F311" s="16"/>
      <c r="G311" s="74"/>
      <c r="H311" s="16"/>
      <c r="I311" s="89"/>
      <c r="J311" s="121"/>
    </row>
    <row r="312" spans="2:10" hidden="1" outlineLevel="1" x14ac:dyDescent="0.3">
      <c r="B312" s="71"/>
      <c r="C312" s="75" t="s">
        <v>132</v>
      </c>
      <c r="D312" s="89"/>
      <c r="E312" s="127"/>
      <c r="F312" s="118"/>
      <c r="G312" s="74"/>
      <c r="H312" s="146"/>
      <c r="I312" s="89"/>
      <c r="J312" s="121"/>
    </row>
    <row r="313" spans="2:10" ht="5.5" hidden="1" customHeight="1" outlineLevel="1" x14ac:dyDescent="0.3">
      <c r="B313" s="63"/>
      <c r="C313" s="89"/>
      <c r="E313" s="121"/>
      <c r="F313" s="3"/>
      <c r="G313" s="8"/>
      <c r="H313" s="81"/>
      <c r="I313" s="6"/>
      <c r="J313" s="121"/>
    </row>
    <row r="314" spans="2:10" hidden="1" outlineLevel="1" x14ac:dyDescent="0.3">
      <c r="B314" s="63"/>
      <c r="C314" s="75" t="s">
        <v>134</v>
      </c>
      <c r="D314" s="89"/>
      <c r="E314" s="127"/>
      <c r="F314" s="118"/>
      <c r="G314" s="74"/>
      <c r="H314" s="146"/>
      <c r="I314" s="6"/>
      <c r="J314" s="121"/>
    </row>
    <row r="315" spans="2:10" ht="5.5" hidden="1" customHeight="1" outlineLevel="1" x14ac:dyDescent="0.3">
      <c r="B315" s="63"/>
      <c r="C315" s="89"/>
      <c r="E315" s="121"/>
      <c r="F315" s="3"/>
      <c r="G315" s="8"/>
      <c r="H315" s="81"/>
      <c r="I315" s="6"/>
      <c r="J315" s="121"/>
    </row>
    <row r="316" spans="2:10" hidden="1" outlineLevel="1" x14ac:dyDescent="0.3">
      <c r="B316" s="71"/>
      <c r="C316" s="75" t="s">
        <v>135</v>
      </c>
      <c r="E316" s="121"/>
      <c r="F316" s="118"/>
      <c r="G316" s="74"/>
      <c r="H316" s="146"/>
      <c r="I316" s="6"/>
      <c r="J316" s="121"/>
    </row>
    <row r="317" spans="2:10" ht="5.5" hidden="1" customHeight="1" outlineLevel="1" x14ac:dyDescent="0.3">
      <c r="B317" s="63"/>
      <c r="C317" s="110"/>
      <c r="F317" s="81"/>
      <c r="G317" s="8"/>
      <c r="H317" s="81"/>
      <c r="I317" s="6"/>
      <c r="J317" s="121"/>
    </row>
    <row r="318" spans="2:10" hidden="1" outlineLevel="1" x14ac:dyDescent="0.3">
      <c r="B318" s="71"/>
      <c r="C318" s="248" t="s">
        <v>89</v>
      </c>
      <c r="D318" s="249"/>
      <c r="E318" s="249"/>
      <c r="F318" s="145"/>
      <c r="G318" s="74"/>
      <c r="H318" s="146"/>
      <c r="I318" s="6"/>
      <c r="J318" s="121"/>
    </row>
    <row r="319" spans="2:10" ht="5.5" hidden="1" customHeight="1" outlineLevel="1" x14ac:dyDescent="0.3">
      <c r="B319" s="63"/>
      <c r="C319" s="110"/>
      <c r="G319" s="8"/>
      <c r="I319" s="6"/>
      <c r="J319" s="121"/>
    </row>
    <row r="320" spans="2:10" hidden="1" outlineLevel="1" x14ac:dyDescent="0.3">
      <c r="B320" s="63"/>
      <c r="C320" s="134" t="s">
        <v>136</v>
      </c>
      <c r="D320" s="89"/>
      <c r="E320" s="127"/>
      <c r="F320" s="128" t="str">
        <f>$F$308</f>
        <v>Bereits umgesetzt?</v>
      </c>
      <c r="G320" s="74"/>
      <c r="H320" s="93" t="s">
        <v>152</v>
      </c>
      <c r="I320" s="89"/>
      <c r="J320" s="121"/>
    </row>
    <row r="321" spans="2:10" ht="5.5" hidden="1" customHeight="1" outlineLevel="1" x14ac:dyDescent="0.3">
      <c r="B321" s="63"/>
      <c r="D321" s="89"/>
      <c r="E321" s="89"/>
      <c r="F321" s="89"/>
      <c r="G321" s="74"/>
      <c r="H321" s="89"/>
      <c r="I321" s="89"/>
      <c r="J321" s="121"/>
    </row>
    <row r="322" spans="2:10" hidden="1" outlineLevel="1" x14ac:dyDescent="0.3">
      <c r="B322" s="63"/>
      <c r="C322" s="75" t="s">
        <v>354</v>
      </c>
      <c r="D322" s="89"/>
      <c r="E322" s="127"/>
      <c r="F322" s="118"/>
      <c r="G322" s="74"/>
      <c r="H322" s="146"/>
      <c r="I322" s="135" t="s">
        <v>153</v>
      </c>
      <c r="J322" s="121"/>
    </row>
    <row r="323" spans="2:10" ht="5.5" hidden="1" customHeight="1" outlineLevel="1" x14ac:dyDescent="0.3">
      <c r="B323" s="63"/>
      <c r="C323" s="75"/>
      <c r="D323" s="89"/>
      <c r="E323" s="89"/>
      <c r="F323" s="16"/>
      <c r="G323" s="74"/>
      <c r="H323" s="16"/>
      <c r="I323" s="89"/>
      <c r="J323" s="121"/>
    </row>
    <row r="324" spans="2:10" hidden="1" outlineLevel="1" x14ac:dyDescent="0.3">
      <c r="B324" s="71"/>
      <c r="C324" s="75" t="s">
        <v>137</v>
      </c>
      <c r="D324" s="89"/>
      <c r="E324" s="127"/>
      <c r="F324" s="118"/>
      <c r="G324" s="74"/>
      <c r="H324" s="146"/>
      <c r="I324" s="89"/>
      <c r="J324" s="121"/>
    </row>
    <row r="325" spans="2:10" ht="5.5" hidden="1" customHeight="1" outlineLevel="1" x14ac:dyDescent="0.3">
      <c r="B325" s="63"/>
      <c r="C325" s="89"/>
      <c r="E325" s="121"/>
      <c r="F325" s="3"/>
      <c r="G325" s="8"/>
      <c r="H325" s="81"/>
      <c r="I325" s="6"/>
      <c r="J325" s="121"/>
    </row>
    <row r="326" spans="2:10" hidden="1" outlineLevel="1" x14ac:dyDescent="0.3">
      <c r="B326" s="63"/>
      <c r="C326" s="75" t="s">
        <v>355</v>
      </c>
      <c r="D326" s="89"/>
      <c r="E326" s="127"/>
      <c r="F326" s="118"/>
      <c r="G326" s="74"/>
      <c r="H326" s="146"/>
      <c r="I326" s="179" t="s">
        <v>356</v>
      </c>
      <c r="J326" s="121"/>
    </row>
    <row r="327" spans="2:10" ht="5.5" hidden="1" customHeight="1" outlineLevel="1" x14ac:dyDescent="0.3">
      <c r="B327" s="63"/>
      <c r="C327" s="89"/>
      <c r="E327" s="121"/>
      <c r="F327" s="3"/>
      <c r="G327" s="8"/>
      <c r="H327" s="81"/>
      <c r="I327" s="6"/>
      <c r="J327" s="121"/>
    </row>
    <row r="328" spans="2:10" hidden="1" outlineLevel="1" x14ac:dyDescent="0.3">
      <c r="B328" s="71"/>
      <c r="C328" s="75" t="s">
        <v>138</v>
      </c>
      <c r="E328" s="121"/>
      <c r="F328" s="118"/>
      <c r="G328" s="74"/>
      <c r="H328" s="146"/>
      <c r="I328" s="6"/>
      <c r="J328" s="121"/>
    </row>
    <row r="329" spans="2:10" ht="5.5" hidden="1" customHeight="1" outlineLevel="1" x14ac:dyDescent="0.3">
      <c r="B329" s="63"/>
      <c r="C329" s="110"/>
      <c r="F329" s="81"/>
      <c r="G329" s="8"/>
      <c r="H329" s="81"/>
      <c r="I329" s="6"/>
      <c r="J329" s="121"/>
    </row>
    <row r="330" spans="2:10" hidden="1" outlineLevel="1" x14ac:dyDescent="0.3">
      <c r="B330" s="71"/>
      <c r="C330" s="248" t="s">
        <v>89</v>
      </c>
      <c r="D330" s="249"/>
      <c r="E330" s="249"/>
      <c r="F330" s="145"/>
      <c r="G330" s="74"/>
      <c r="H330" s="146"/>
      <c r="I330" s="6"/>
      <c r="J330" s="121"/>
    </row>
    <row r="331" spans="2:10" ht="5.5" hidden="1" customHeight="1" outlineLevel="1" x14ac:dyDescent="0.3">
      <c r="B331" s="63"/>
      <c r="C331" s="110"/>
      <c r="G331" s="8"/>
      <c r="I331" s="6"/>
      <c r="J331" s="121"/>
    </row>
    <row r="332" spans="2:10" hidden="1" outlineLevel="1" x14ac:dyDescent="0.3">
      <c r="B332" s="63"/>
      <c r="C332" s="134" t="s">
        <v>25</v>
      </c>
      <c r="D332" s="89"/>
      <c r="E332" s="127"/>
      <c r="F332" s="128" t="str">
        <f>$F$308</f>
        <v>Bereits umgesetzt?</v>
      </c>
      <c r="G332" s="74"/>
      <c r="H332" s="93" t="s">
        <v>152</v>
      </c>
      <c r="I332" s="89"/>
      <c r="J332" s="121"/>
    </row>
    <row r="333" spans="2:10" ht="5.5" hidden="1" customHeight="1" outlineLevel="1" x14ac:dyDescent="0.3">
      <c r="B333" s="63"/>
      <c r="D333" s="89"/>
      <c r="E333" s="89"/>
      <c r="F333" s="89"/>
      <c r="G333" s="74"/>
      <c r="H333" s="89"/>
      <c r="I333" s="89"/>
      <c r="J333" s="121"/>
    </row>
    <row r="334" spans="2:10" hidden="1" outlineLevel="1" x14ac:dyDescent="0.3">
      <c r="B334" s="63"/>
      <c r="C334" s="75" t="s">
        <v>139</v>
      </c>
      <c r="D334" s="89"/>
      <c r="E334" s="127"/>
      <c r="F334" s="118"/>
      <c r="G334" s="74"/>
      <c r="H334" s="146"/>
      <c r="I334" s="135" t="s">
        <v>153</v>
      </c>
      <c r="J334" s="121"/>
    </row>
    <row r="335" spans="2:10" ht="5.5" hidden="1" customHeight="1" outlineLevel="1" x14ac:dyDescent="0.3">
      <c r="B335" s="63"/>
      <c r="C335" s="75"/>
      <c r="D335" s="89"/>
      <c r="E335" s="89"/>
      <c r="F335" s="16"/>
      <c r="G335" s="74"/>
      <c r="H335" s="16"/>
      <c r="I335" s="89"/>
      <c r="J335" s="121"/>
    </row>
    <row r="336" spans="2:10" hidden="1" outlineLevel="1" x14ac:dyDescent="0.3">
      <c r="B336" s="71"/>
      <c r="C336" s="75" t="s">
        <v>140</v>
      </c>
      <c r="D336" s="213"/>
      <c r="E336" s="127"/>
      <c r="F336" s="118"/>
      <c r="G336" s="74"/>
      <c r="H336" s="146"/>
      <c r="I336" s="89"/>
      <c r="J336" s="121"/>
    </row>
    <row r="337" spans="2:10" ht="5.5" hidden="1" customHeight="1" outlineLevel="1" x14ac:dyDescent="0.3">
      <c r="B337" s="63"/>
      <c r="C337" s="89"/>
      <c r="E337" s="121"/>
      <c r="F337" s="3"/>
      <c r="G337" s="8"/>
      <c r="H337" s="81"/>
      <c r="I337" s="6"/>
      <c r="J337" s="121"/>
    </row>
    <row r="338" spans="2:10" hidden="1" outlineLevel="1" x14ac:dyDescent="0.3">
      <c r="B338" s="63"/>
      <c r="C338" s="75" t="s">
        <v>141</v>
      </c>
      <c r="D338" s="89"/>
      <c r="E338" s="127"/>
      <c r="F338" s="118"/>
      <c r="G338" s="74"/>
      <c r="H338" s="146"/>
      <c r="I338" s="6"/>
      <c r="J338" s="121"/>
    </row>
    <row r="339" spans="2:10" ht="5.5" hidden="1" customHeight="1" outlineLevel="1" x14ac:dyDescent="0.3">
      <c r="B339" s="63"/>
      <c r="C339" s="89"/>
      <c r="E339" s="121"/>
      <c r="F339" s="3"/>
      <c r="G339" s="8"/>
      <c r="H339" s="81"/>
      <c r="I339" s="6"/>
      <c r="J339" s="121"/>
    </row>
    <row r="340" spans="2:10" hidden="1" outlineLevel="1" x14ac:dyDescent="0.3">
      <c r="B340" s="71"/>
      <c r="C340" s="75" t="s">
        <v>142</v>
      </c>
      <c r="D340" s="201"/>
      <c r="E340" s="121"/>
      <c r="F340" s="118"/>
      <c r="G340" s="74"/>
      <c r="H340" s="146"/>
      <c r="I340" s="6"/>
      <c r="J340" s="121"/>
    </row>
    <row r="341" spans="2:10" ht="5.5" hidden="1" customHeight="1" outlineLevel="1" x14ac:dyDescent="0.3">
      <c r="B341" s="63"/>
      <c r="C341" s="110"/>
      <c r="F341" s="81"/>
      <c r="G341" s="8"/>
      <c r="H341" s="81"/>
      <c r="I341" s="6"/>
      <c r="J341" s="121"/>
    </row>
    <row r="342" spans="2:10" hidden="1" outlineLevel="1" x14ac:dyDescent="0.3">
      <c r="B342" s="71"/>
      <c r="C342" s="248" t="s">
        <v>89</v>
      </c>
      <c r="D342" s="249"/>
      <c r="E342" s="249"/>
      <c r="F342" s="145"/>
      <c r="G342" s="74"/>
      <c r="H342" s="146"/>
      <c r="I342" s="6"/>
      <c r="J342" s="121"/>
    </row>
    <row r="343" spans="2:10" ht="5.5" hidden="1" customHeight="1" outlineLevel="1" x14ac:dyDescent="0.3">
      <c r="B343" s="63"/>
      <c r="C343" s="110"/>
      <c r="G343" s="8"/>
      <c r="I343" s="6"/>
      <c r="J343" s="121"/>
    </row>
    <row r="344" spans="2:10" hidden="1" outlineLevel="1" x14ac:dyDescent="0.3">
      <c r="B344" s="63"/>
      <c r="C344" s="134" t="s">
        <v>357</v>
      </c>
      <c r="D344" s="89"/>
      <c r="E344" s="127"/>
      <c r="F344" s="128" t="str">
        <f>$F$308</f>
        <v>Bereits umgesetzt?</v>
      </c>
      <c r="G344" s="74"/>
      <c r="H344" s="93" t="s">
        <v>152</v>
      </c>
      <c r="I344" s="89"/>
      <c r="J344" s="121"/>
    </row>
    <row r="345" spans="2:10" ht="5.5" hidden="1" customHeight="1" outlineLevel="1" x14ac:dyDescent="0.3">
      <c r="B345" s="63"/>
      <c r="D345" s="89"/>
      <c r="E345" s="89"/>
      <c r="F345" s="89"/>
      <c r="G345" s="74"/>
      <c r="H345" s="89"/>
      <c r="I345" s="89"/>
      <c r="J345" s="121"/>
    </row>
    <row r="346" spans="2:10" hidden="1" outlineLevel="1" x14ac:dyDescent="0.3">
      <c r="B346" s="63"/>
      <c r="C346" s="75" t="s">
        <v>143</v>
      </c>
      <c r="D346" s="213"/>
      <c r="E346" s="127"/>
      <c r="F346" s="118"/>
      <c r="G346" s="74"/>
      <c r="H346" s="146"/>
      <c r="I346" s="135" t="s">
        <v>153</v>
      </c>
      <c r="J346" s="121"/>
    </row>
    <row r="347" spans="2:10" ht="5.5" hidden="1" customHeight="1" outlineLevel="1" x14ac:dyDescent="0.3">
      <c r="B347" s="63"/>
      <c r="C347" s="75"/>
      <c r="D347" s="89"/>
      <c r="E347" s="89"/>
      <c r="F347" s="16"/>
      <c r="G347" s="74"/>
      <c r="H347" s="16"/>
      <c r="I347" s="89"/>
      <c r="J347" s="121"/>
    </row>
    <row r="348" spans="2:10" hidden="1" outlineLevel="1" x14ac:dyDescent="0.3">
      <c r="B348" s="71"/>
      <c r="C348" s="75" t="s">
        <v>144</v>
      </c>
      <c r="D348" s="89"/>
      <c r="E348" s="127"/>
      <c r="F348" s="118"/>
      <c r="G348" s="74"/>
      <c r="H348" s="146"/>
      <c r="I348" s="89"/>
      <c r="J348" s="121"/>
    </row>
    <row r="349" spans="2:10" ht="5.5" hidden="1" customHeight="1" outlineLevel="1" x14ac:dyDescent="0.3">
      <c r="B349" s="63"/>
      <c r="C349" s="89"/>
      <c r="E349" s="121"/>
      <c r="F349" s="3"/>
      <c r="G349" s="8"/>
      <c r="H349" s="81"/>
      <c r="I349" s="6"/>
      <c r="J349" s="121"/>
    </row>
    <row r="350" spans="2:10" hidden="1" outlineLevel="1" x14ac:dyDescent="0.3">
      <c r="B350" s="63"/>
      <c r="C350" s="75" t="s">
        <v>145</v>
      </c>
      <c r="D350" s="89"/>
      <c r="E350" s="127"/>
      <c r="F350" s="118"/>
      <c r="G350" s="74"/>
      <c r="H350" s="146"/>
      <c r="I350" s="6"/>
      <c r="J350" s="121"/>
    </row>
    <row r="351" spans="2:10" ht="5.5" hidden="1" customHeight="1" outlineLevel="1" x14ac:dyDescent="0.3">
      <c r="B351" s="63"/>
      <c r="C351" s="89"/>
      <c r="E351" s="121"/>
      <c r="F351" s="3"/>
      <c r="G351" s="8"/>
      <c r="H351" s="81"/>
      <c r="I351" s="6"/>
      <c r="J351" s="121"/>
    </row>
    <row r="352" spans="2:10" hidden="1" outlineLevel="1" x14ac:dyDescent="0.3">
      <c r="B352" s="71"/>
      <c r="C352" s="75" t="s">
        <v>146</v>
      </c>
      <c r="E352" s="121"/>
      <c r="F352" s="118"/>
      <c r="G352" s="74"/>
      <c r="H352" s="146"/>
      <c r="I352" s="6"/>
      <c r="J352" s="121"/>
    </row>
    <row r="353" spans="2:12" ht="5.5" hidden="1" customHeight="1" outlineLevel="1" x14ac:dyDescent="0.3">
      <c r="B353" s="63"/>
      <c r="C353" s="89"/>
      <c r="E353" s="121"/>
      <c r="F353" s="3"/>
      <c r="G353" s="8"/>
      <c r="H353" s="81"/>
      <c r="I353" s="6"/>
      <c r="J353" s="121"/>
    </row>
    <row r="354" spans="2:12" hidden="1" outlineLevel="1" x14ac:dyDescent="0.3">
      <c r="B354" s="71"/>
      <c r="C354" s="75" t="s">
        <v>147</v>
      </c>
      <c r="E354" s="121"/>
      <c r="F354" s="118"/>
      <c r="G354" s="74"/>
      <c r="H354" s="146"/>
      <c r="I354" s="6"/>
      <c r="J354" s="121"/>
    </row>
    <row r="355" spans="2:12" ht="5.5" hidden="1" customHeight="1" outlineLevel="1" x14ac:dyDescent="0.3">
      <c r="B355" s="63"/>
      <c r="C355" s="89"/>
      <c r="E355" s="121"/>
      <c r="F355" s="3"/>
      <c r="G355" s="8"/>
      <c r="H355" s="81"/>
      <c r="I355" s="6"/>
      <c r="J355" s="121"/>
    </row>
    <row r="356" spans="2:12" hidden="1" outlineLevel="1" x14ac:dyDescent="0.3">
      <c r="B356" s="71"/>
      <c r="C356" s="75" t="s">
        <v>358</v>
      </c>
      <c r="E356" s="121"/>
      <c r="F356" s="118"/>
      <c r="G356" s="74"/>
      <c r="H356" s="146"/>
      <c r="I356" s="6"/>
      <c r="J356" s="121"/>
    </row>
    <row r="357" spans="2:12" ht="5.5" hidden="1" customHeight="1" outlineLevel="1" x14ac:dyDescent="0.3">
      <c r="B357" s="63"/>
      <c r="C357" s="110"/>
      <c r="F357" s="81"/>
      <c r="G357" s="8"/>
      <c r="H357" s="81"/>
      <c r="I357" s="6"/>
      <c r="J357" s="121"/>
    </row>
    <row r="358" spans="2:12" hidden="1" outlineLevel="1" x14ac:dyDescent="0.3">
      <c r="B358" s="71"/>
      <c r="C358" s="248" t="s">
        <v>89</v>
      </c>
      <c r="D358" s="249"/>
      <c r="E358" s="249"/>
      <c r="F358" s="145"/>
      <c r="G358" s="74"/>
      <c r="H358" s="146"/>
      <c r="I358" s="6"/>
      <c r="J358" s="121"/>
    </row>
    <row r="359" spans="2:12" ht="5.5" hidden="1" customHeight="1" outlineLevel="1" x14ac:dyDescent="0.3">
      <c r="B359" s="63"/>
      <c r="C359" s="110"/>
      <c r="G359" s="8"/>
      <c r="I359" s="6"/>
      <c r="J359" s="121"/>
    </row>
    <row r="360" spans="2:12" hidden="1" outlineLevel="1" x14ac:dyDescent="0.3">
      <c r="B360" s="63"/>
      <c r="C360" s="134" t="s">
        <v>148</v>
      </c>
      <c r="D360" s="213"/>
      <c r="E360" s="127"/>
      <c r="F360" s="128" t="str">
        <f>$F$308</f>
        <v>Bereits umgesetzt?</v>
      </c>
      <c r="G360" s="74"/>
      <c r="H360" s="93" t="s">
        <v>152</v>
      </c>
      <c r="I360" s="89"/>
      <c r="J360" s="121"/>
    </row>
    <row r="361" spans="2:12" ht="5.5" hidden="1" customHeight="1" outlineLevel="1" x14ac:dyDescent="0.3">
      <c r="B361" s="63"/>
      <c r="D361" s="89"/>
      <c r="E361" s="89"/>
      <c r="F361" s="89"/>
      <c r="G361" s="74"/>
      <c r="H361" s="89"/>
      <c r="I361" s="89"/>
      <c r="J361" s="121"/>
    </row>
    <row r="362" spans="2:12" hidden="1" outlineLevel="1" x14ac:dyDescent="0.3">
      <c r="B362" s="63"/>
      <c r="C362" s="75" t="s">
        <v>149</v>
      </c>
      <c r="D362" s="213"/>
      <c r="E362" s="127"/>
      <c r="F362" s="118"/>
      <c r="G362" s="74"/>
      <c r="H362" s="146"/>
      <c r="I362" s="135" t="s">
        <v>153</v>
      </c>
      <c r="J362" s="121"/>
    </row>
    <row r="363" spans="2:12" ht="5.5" hidden="1" customHeight="1" outlineLevel="1" x14ac:dyDescent="0.3">
      <c r="B363" s="63"/>
      <c r="C363" s="75"/>
      <c r="D363" s="213"/>
      <c r="E363" s="213"/>
      <c r="F363" s="16"/>
      <c r="G363" s="74"/>
      <c r="H363" s="16"/>
      <c r="I363" s="89"/>
      <c r="J363" s="121"/>
    </row>
    <row r="364" spans="2:12" hidden="1" outlineLevel="1" x14ac:dyDescent="0.3">
      <c r="B364" s="71"/>
      <c r="C364" s="75" t="s">
        <v>359</v>
      </c>
      <c r="D364" s="213"/>
      <c r="E364" s="127"/>
      <c r="F364" s="118"/>
      <c r="G364" s="74"/>
      <c r="H364" s="146"/>
      <c r="I364" s="89"/>
      <c r="J364" s="121"/>
    </row>
    <row r="365" spans="2:12" ht="5.5" hidden="1" customHeight="1" outlineLevel="1" x14ac:dyDescent="0.3">
      <c r="B365" s="63"/>
      <c r="C365" s="75"/>
      <c r="D365" s="213"/>
      <c r="E365" s="213"/>
      <c r="F365" s="16"/>
      <c r="G365" s="74"/>
      <c r="H365" s="16"/>
      <c r="I365" s="89"/>
      <c r="J365" s="121"/>
    </row>
    <row r="366" spans="2:12" hidden="1" outlineLevel="1" x14ac:dyDescent="0.3">
      <c r="B366" s="71"/>
      <c r="C366" s="75" t="s">
        <v>150</v>
      </c>
      <c r="D366" s="213"/>
      <c r="E366" s="127"/>
      <c r="F366" s="118"/>
      <c r="G366" s="74"/>
      <c r="H366" s="146"/>
      <c r="I366" s="89"/>
      <c r="J366" s="121"/>
      <c r="L366" s="136"/>
    </row>
    <row r="367" spans="2:12" ht="5.5" hidden="1" customHeight="1" outlineLevel="1" x14ac:dyDescent="0.3">
      <c r="B367" s="63"/>
      <c r="C367" s="89"/>
      <c r="E367" s="121"/>
      <c r="F367" s="3"/>
      <c r="G367" s="8"/>
      <c r="H367" s="81"/>
      <c r="I367" s="6"/>
      <c r="J367" s="121"/>
    </row>
    <row r="368" spans="2:12" hidden="1" outlineLevel="1" x14ac:dyDescent="0.3">
      <c r="B368" s="71"/>
      <c r="C368" s="248" t="s">
        <v>89</v>
      </c>
      <c r="D368" s="249"/>
      <c r="E368" s="249"/>
      <c r="F368" s="145"/>
      <c r="G368" s="74"/>
      <c r="H368" s="146"/>
      <c r="I368" s="6"/>
      <c r="J368" s="121"/>
    </row>
    <row r="369" spans="2:12" ht="5.5" hidden="1" customHeight="1" outlineLevel="1" x14ac:dyDescent="0.3">
      <c r="B369" s="63"/>
      <c r="C369" s="110"/>
      <c r="G369" s="8"/>
      <c r="I369" s="6"/>
      <c r="J369" s="121"/>
    </row>
    <row r="370" spans="2:12" hidden="1" outlineLevel="1" x14ac:dyDescent="0.3">
      <c r="B370" s="63"/>
      <c r="C370" s="134" t="s">
        <v>360</v>
      </c>
      <c r="D370" s="89"/>
      <c r="E370" s="127"/>
      <c r="F370" s="128" t="str">
        <f>$F$308</f>
        <v>Bereits umgesetzt?</v>
      </c>
      <c r="G370" s="74"/>
      <c r="H370" s="93" t="s">
        <v>152</v>
      </c>
      <c r="I370" s="89"/>
      <c r="J370" s="121"/>
    </row>
    <row r="371" spans="2:12" ht="5.5" hidden="1" customHeight="1" outlineLevel="1" x14ac:dyDescent="0.3">
      <c r="B371" s="63"/>
      <c r="D371" s="89"/>
      <c r="E371" s="89"/>
      <c r="F371" s="89"/>
      <c r="G371" s="74"/>
      <c r="H371" s="89"/>
      <c r="I371" s="89"/>
      <c r="J371" s="121"/>
    </row>
    <row r="372" spans="2:12" hidden="1" outlineLevel="1" x14ac:dyDescent="0.3">
      <c r="B372" s="63"/>
      <c r="C372" s="75" t="s">
        <v>151</v>
      </c>
      <c r="D372" s="213"/>
      <c r="E372" s="127"/>
      <c r="F372" s="118"/>
      <c r="G372" s="74"/>
      <c r="H372" s="146"/>
      <c r="I372" s="135" t="s">
        <v>153</v>
      </c>
      <c r="J372" s="121"/>
    </row>
    <row r="373" spans="2:12" ht="5.5" hidden="1" customHeight="1" outlineLevel="1" x14ac:dyDescent="0.3">
      <c r="B373" s="63"/>
      <c r="C373" s="75"/>
      <c r="D373" s="213"/>
      <c r="E373" s="213"/>
      <c r="F373" s="16"/>
      <c r="G373" s="74"/>
      <c r="H373" s="16"/>
      <c r="I373" s="89"/>
      <c r="J373" s="121"/>
    </row>
    <row r="374" spans="2:12" hidden="1" outlineLevel="1" x14ac:dyDescent="0.3">
      <c r="B374" s="71"/>
      <c r="C374" s="75" t="s">
        <v>361</v>
      </c>
      <c r="D374" s="213"/>
      <c r="E374" s="127"/>
      <c r="F374" s="118"/>
      <c r="G374" s="74"/>
      <c r="H374" s="146"/>
      <c r="I374" s="89"/>
      <c r="J374" s="121"/>
    </row>
    <row r="375" spans="2:12" ht="5.5" hidden="1" customHeight="1" outlineLevel="1" x14ac:dyDescent="0.3">
      <c r="B375" s="63"/>
      <c r="C375" s="89"/>
      <c r="E375" s="121"/>
      <c r="F375" s="3"/>
      <c r="G375" s="8"/>
      <c r="H375" s="81"/>
      <c r="I375" s="6"/>
      <c r="J375" s="121"/>
    </row>
    <row r="376" spans="2:12" hidden="1" outlineLevel="1" x14ac:dyDescent="0.3">
      <c r="B376" s="71"/>
      <c r="C376" s="248" t="s">
        <v>89</v>
      </c>
      <c r="D376" s="249"/>
      <c r="E376" s="249"/>
      <c r="F376" s="145"/>
      <c r="G376" s="74"/>
      <c r="H376" s="146"/>
      <c r="I376" s="6"/>
      <c r="J376" s="121"/>
    </row>
    <row r="377" spans="2:12" ht="5.5" hidden="1" customHeight="1" outlineLevel="1" x14ac:dyDescent="0.3">
      <c r="B377" s="63"/>
      <c r="C377" s="110"/>
      <c r="G377" s="8"/>
      <c r="I377" s="6"/>
      <c r="J377" s="121"/>
    </row>
    <row r="378" spans="2:12" ht="13" customHeight="1" collapsed="1" x14ac:dyDescent="0.3">
      <c r="B378" s="63"/>
      <c r="C378" s="110"/>
      <c r="F378" s="121"/>
      <c r="G378" s="8"/>
      <c r="I378" s="6"/>
      <c r="J378" s="121"/>
    </row>
    <row r="379" spans="2:12" ht="13" customHeight="1" x14ac:dyDescent="0.3">
      <c r="C379" s="110"/>
    </row>
    <row r="380" spans="2:12" ht="13" customHeight="1" x14ac:dyDescent="0.3">
      <c r="C380" s="6"/>
      <c r="D380" s="6"/>
      <c r="E380" s="6"/>
    </row>
    <row r="381" spans="2:12" x14ac:dyDescent="0.3">
      <c r="B381" s="4" t="s">
        <v>154</v>
      </c>
    </row>
    <row r="382" spans="2:12" ht="13" customHeight="1" x14ac:dyDescent="0.3">
      <c r="C382" s="6"/>
      <c r="D382" s="6"/>
      <c r="E382" s="6"/>
    </row>
    <row r="383" spans="2:12" s="66" customFormat="1" ht="13" customHeight="1" x14ac:dyDescent="0.3">
      <c r="B383" s="63"/>
      <c r="C383" s="64" t="s">
        <v>362</v>
      </c>
      <c r="D383" s="64"/>
      <c r="E383" s="65"/>
      <c r="F383" s="65"/>
      <c r="G383" s="64"/>
      <c r="H383" s="64"/>
      <c r="I383" s="64"/>
      <c r="J383" s="64"/>
      <c r="K383" s="112"/>
      <c r="L383" s="137"/>
    </row>
    <row r="384" spans="2:12" ht="5.5" customHeight="1" x14ac:dyDescent="0.3">
      <c r="B384" s="63"/>
      <c r="E384" s="6"/>
      <c r="F384" s="6"/>
    </row>
    <row r="385" spans="2:10" ht="13" hidden="1" customHeight="1" outlineLevel="1" x14ac:dyDescent="0.3">
      <c r="B385" s="71" t="str">
        <f>CONCATENATE(B290+2,"a.")</f>
        <v>22a.</v>
      </c>
      <c r="C385" s="111" t="s">
        <v>363</v>
      </c>
      <c r="E385" s="8"/>
      <c r="F385" s="121"/>
      <c r="G385" s="8"/>
      <c r="I385" s="6"/>
      <c r="J385" s="121"/>
    </row>
    <row r="386" spans="2:10" ht="5.5" hidden="1" customHeight="1" outlineLevel="1" x14ac:dyDescent="0.3">
      <c r="B386" s="63"/>
      <c r="E386" s="6"/>
      <c r="F386" s="6"/>
    </row>
    <row r="387" spans="2:10" ht="13" hidden="1" customHeight="1" outlineLevel="1" x14ac:dyDescent="0.3">
      <c r="B387" s="63"/>
      <c r="C387" s="110" t="s">
        <v>364</v>
      </c>
      <c r="E387" s="2"/>
      <c r="F387" s="121" t="s">
        <v>155</v>
      </c>
      <c r="G387" s="8"/>
      <c r="I387" s="91"/>
      <c r="J387" s="121"/>
    </row>
    <row r="388" spans="2:10" ht="5.5" hidden="1" customHeight="1" outlineLevel="1" x14ac:dyDescent="0.3">
      <c r="B388" s="63"/>
      <c r="C388" s="110"/>
      <c r="E388" s="8"/>
      <c r="G388" s="8"/>
      <c r="I388" s="91"/>
      <c r="J388" s="121"/>
    </row>
    <row r="389" spans="2:10" ht="13" hidden="1" customHeight="1" outlineLevel="1" x14ac:dyDescent="0.3">
      <c r="B389" s="63"/>
      <c r="C389" s="110" t="s">
        <v>365</v>
      </c>
      <c r="E389" s="2"/>
      <c r="F389" s="121" t="s">
        <v>155</v>
      </c>
      <c r="G389" s="8"/>
      <c r="I389" s="91"/>
      <c r="J389" s="121"/>
    </row>
    <row r="390" spans="2:10" ht="5.5" hidden="1" customHeight="1" outlineLevel="1" x14ac:dyDescent="0.3">
      <c r="B390" s="63"/>
      <c r="C390" s="110"/>
      <c r="E390" s="121"/>
      <c r="F390" s="121"/>
      <c r="G390" s="8"/>
      <c r="I390" s="91"/>
      <c r="J390" s="121"/>
    </row>
    <row r="391" spans="2:10" hidden="1" outlineLevel="1" x14ac:dyDescent="0.3">
      <c r="B391" s="63"/>
      <c r="C391" s="110" t="s">
        <v>156</v>
      </c>
      <c r="E391" s="2"/>
      <c r="F391" s="121" t="s">
        <v>155</v>
      </c>
      <c r="G391" s="8"/>
      <c r="I391" s="91"/>
      <c r="J391" s="121"/>
    </row>
    <row r="392" spans="2:10" ht="5.5" hidden="1" customHeight="1" outlineLevel="1" x14ac:dyDescent="0.3">
      <c r="B392" s="63"/>
      <c r="C392" s="110"/>
      <c r="E392" s="6"/>
      <c r="G392" s="8"/>
      <c r="I392" s="91"/>
      <c r="J392" s="121"/>
    </row>
    <row r="393" spans="2:10" hidden="1" outlineLevel="1" x14ac:dyDescent="0.3">
      <c r="B393" s="63"/>
      <c r="C393" s="110" t="s">
        <v>157</v>
      </c>
      <c r="E393" s="2"/>
      <c r="F393" s="121" t="s">
        <v>155</v>
      </c>
      <c r="G393" s="8"/>
      <c r="I393" s="91"/>
      <c r="J393" s="121"/>
    </row>
    <row r="394" spans="2:10" hidden="1" outlineLevel="1" x14ac:dyDescent="0.3">
      <c r="B394" s="63"/>
      <c r="C394" s="110"/>
      <c r="E394" s="121"/>
      <c r="F394" s="121"/>
      <c r="G394" s="8"/>
      <c r="I394" s="6"/>
      <c r="J394" s="121"/>
    </row>
    <row r="395" spans="2:10" hidden="1" outlineLevel="1" x14ac:dyDescent="0.3">
      <c r="B395" s="71" t="str">
        <f>CONCATENATE(B290+2,"b.")</f>
        <v>22b.</v>
      </c>
      <c r="C395" s="15" t="s">
        <v>301</v>
      </c>
      <c r="E395" s="121"/>
      <c r="F395" s="121"/>
      <c r="G395" s="144" t="s">
        <v>163</v>
      </c>
      <c r="I395" s="6"/>
      <c r="J395" s="121"/>
    </row>
    <row r="396" spans="2:10" ht="5.5" hidden="1" customHeight="1" outlineLevel="1" x14ac:dyDescent="0.3">
      <c r="B396" s="63"/>
      <c r="C396" s="89"/>
      <c r="E396" s="121"/>
      <c r="F396" s="121"/>
      <c r="G396" s="8"/>
      <c r="I396" s="6"/>
      <c r="J396" s="121"/>
    </row>
    <row r="397" spans="2:10" hidden="1" outlineLevel="1" x14ac:dyDescent="0.3">
      <c r="B397" s="63"/>
      <c r="C397" s="110"/>
      <c r="E397" s="121"/>
      <c r="F397" s="129" t="str">
        <f>IF(G395=$D$444," Share of trailers","")</f>
        <v/>
      </c>
      <c r="G397" s="147">
        <v>0</v>
      </c>
      <c r="H397" s="130" t="str">
        <f>IF(G395=$D$444," % utilizing a drop / swap concept","")</f>
        <v/>
      </c>
      <c r="I397" s="6"/>
      <c r="J397" s="121"/>
    </row>
    <row r="398" spans="2:10" ht="5.5" hidden="1" customHeight="1" outlineLevel="1" x14ac:dyDescent="0.3">
      <c r="B398" s="63"/>
      <c r="C398" s="110"/>
      <c r="E398" s="121"/>
      <c r="F398" s="129"/>
      <c r="G398" s="8"/>
      <c r="H398" s="130"/>
      <c r="I398" s="6"/>
      <c r="J398" s="121"/>
    </row>
    <row r="399" spans="2:10" hidden="1" outlineLevel="1" x14ac:dyDescent="0.3">
      <c r="B399" s="71" t="str">
        <f>CONCATENATE(B290+2,"c.")</f>
        <v>22c.</v>
      </c>
      <c r="C399" s="15" t="s">
        <v>302</v>
      </c>
      <c r="E399" s="121"/>
      <c r="F399" s="250" t="s">
        <v>163</v>
      </c>
      <c r="G399" s="250"/>
      <c r="H399" s="199"/>
      <c r="I399" s="6"/>
      <c r="J399" s="121"/>
    </row>
    <row r="400" spans="2:10" ht="5.5" hidden="1" customHeight="1" outlineLevel="1" x14ac:dyDescent="0.3">
      <c r="B400" s="63"/>
      <c r="C400" s="110"/>
      <c r="G400" s="8"/>
      <c r="I400" s="6"/>
      <c r="J400" s="121"/>
    </row>
    <row r="401" spans="2:12" ht="13" customHeight="1" collapsed="1" x14ac:dyDescent="0.3">
      <c r="B401" s="63"/>
      <c r="C401" s="110"/>
      <c r="F401" s="121"/>
      <c r="G401" s="8"/>
      <c r="I401" s="6"/>
      <c r="J401" s="121"/>
    </row>
    <row r="402" spans="2:12" ht="13" customHeight="1" x14ac:dyDescent="0.3">
      <c r="C402" s="110"/>
    </row>
    <row r="403" spans="2:12" s="102" customFormat="1" ht="30.5" customHeight="1" x14ac:dyDescent="0.35">
      <c r="B403" s="116"/>
      <c r="C403" s="246" t="s">
        <v>391</v>
      </c>
      <c r="D403" s="246"/>
      <c r="E403" s="246"/>
      <c r="F403" s="246"/>
      <c r="G403" s="246"/>
      <c r="H403" s="246"/>
      <c r="I403" s="247"/>
      <c r="J403" s="247"/>
      <c r="K403" s="138"/>
      <c r="L403" s="138"/>
    </row>
    <row r="404" spans="2:12" ht="13" customHeight="1" x14ac:dyDescent="0.3">
      <c r="C404" s="117"/>
      <c r="D404" s="117"/>
      <c r="E404" s="117"/>
      <c r="F404" s="117"/>
      <c r="G404" s="117"/>
      <c r="H404" s="117"/>
      <c r="I404" s="115"/>
      <c r="J404" s="115"/>
    </row>
    <row r="405" spans="2:12" ht="13" customHeight="1" x14ac:dyDescent="0.3">
      <c r="C405" s="246" t="s">
        <v>158</v>
      </c>
      <c r="D405" s="246"/>
      <c r="E405" s="246"/>
      <c r="F405" s="246"/>
      <c r="G405" s="246"/>
      <c r="H405" s="246"/>
      <c r="I405" s="115"/>
      <c r="J405" s="115"/>
    </row>
    <row r="406" spans="2:12" s="201" customFormat="1" ht="13" customHeight="1" x14ac:dyDescent="0.3">
      <c r="B406" s="198"/>
      <c r="C406" s="246" t="s">
        <v>159</v>
      </c>
      <c r="D406" s="246"/>
      <c r="E406" s="246"/>
      <c r="F406" s="246"/>
      <c r="G406" s="246"/>
      <c r="H406" s="246"/>
      <c r="I406" s="115"/>
      <c r="J406" s="115"/>
      <c r="K406" s="200"/>
      <c r="L406" s="200"/>
    </row>
    <row r="407" spans="2:12" ht="13" customHeight="1" x14ac:dyDescent="0.3">
      <c r="C407" s="114"/>
      <c r="D407" s="114"/>
      <c r="E407" s="114"/>
      <c r="F407" s="114"/>
      <c r="G407" s="114"/>
      <c r="H407" s="114"/>
      <c r="I407" s="114"/>
      <c r="J407" s="114"/>
    </row>
    <row r="408" spans="2:12" ht="18.5" customHeight="1" x14ac:dyDescent="0.25">
      <c r="B408" s="244" t="s">
        <v>160</v>
      </c>
      <c r="C408" s="244"/>
      <c r="D408" s="244"/>
      <c r="E408" s="244"/>
      <c r="F408" s="244"/>
      <c r="G408" s="244"/>
      <c r="H408" s="244"/>
      <c r="I408" s="244"/>
      <c r="J408" s="244"/>
      <c r="K408" s="244"/>
    </row>
    <row r="409" spans="2:12" x14ac:dyDescent="0.3">
      <c r="B409" s="17"/>
      <c r="C409" s="17"/>
      <c r="D409" s="17"/>
      <c r="E409" s="17"/>
      <c r="F409" s="17"/>
      <c r="G409" s="17"/>
      <c r="H409" s="17"/>
      <c r="I409" s="17"/>
      <c r="J409" s="17"/>
      <c r="K409" s="139"/>
    </row>
    <row r="410" spans="2:12" ht="18.5" customHeight="1" x14ac:dyDescent="0.25">
      <c r="B410" s="244" t="s">
        <v>161</v>
      </c>
      <c r="C410" s="244"/>
      <c r="D410" s="244"/>
      <c r="E410" s="244"/>
      <c r="F410" s="244"/>
      <c r="G410" s="244"/>
      <c r="H410" s="244"/>
      <c r="I410" s="244"/>
      <c r="J410" s="244"/>
      <c r="K410" s="244"/>
    </row>
    <row r="411" spans="2:12" ht="18.5" customHeight="1" x14ac:dyDescent="0.25">
      <c r="B411" s="113"/>
      <c r="C411" s="113"/>
      <c r="D411" s="113"/>
      <c r="E411" s="113"/>
      <c r="F411" s="113"/>
      <c r="G411" s="113"/>
      <c r="H411" s="113"/>
      <c r="I411" s="113"/>
      <c r="J411" s="113"/>
      <c r="K411" s="140"/>
    </row>
    <row r="412" spans="2:12" ht="12.5" x14ac:dyDescent="0.25">
      <c r="B412" s="11" t="s">
        <v>9</v>
      </c>
      <c r="C412" s="84" t="s">
        <v>162</v>
      </c>
    </row>
    <row r="413" spans="2:12" ht="5.5" customHeight="1" x14ac:dyDescent="0.3">
      <c r="C413" s="6"/>
      <c r="D413" s="6"/>
      <c r="E413" s="6"/>
    </row>
    <row r="414" spans="2:12" ht="13" customHeight="1" x14ac:dyDescent="0.25">
      <c r="B414" s="245"/>
      <c r="C414" s="245"/>
      <c r="D414" s="245"/>
      <c r="E414" s="245"/>
      <c r="F414" s="245"/>
      <c r="G414" s="245"/>
      <c r="H414" s="245"/>
      <c r="I414" s="245"/>
      <c r="J414" s="245"/>
      <c r="K414" s="245"/>
    </row>
    <row r="415" spans="2:12" ht="13" customHeight="1" x14ac:dyDescent="0.25">
      <c r="B415" s="245"/>
      <c r="C415" s="245"/>
      <c r="D415" s="245"/>
      <c r="E415" s="245"/>
      <c r="F415" s="245"/>
      <c r="G415" s="245"/>
      <c r="H415" s="245"/>
      <c r="I415" s="245"/>
      <c r="J415" s="245"/>
      <c r="K415" s="245"/>
    </row>
    <row r="416" spans="2:12" ht="13" customHeight="1" x14ac:dyDescent="0.25">
      <c r="B416" s="245"/>
      <c r="C416" s="245"/>
      <c r="D416" s="245"/>
      <c r="E416" s="245"/>
      <c r="F416" s="245"/>
      <c r="G416" s="245"/>
      <c r="H416" s="245"/>
      <c r="I416" s="245"/>
      <c r="J416" s="245"/>
      <c r="K416" s="245"/>
    </row>
    <row r="417" spans="2:11" ht="13" customHeight="1" x14ac:dyDescent="0.25">
      <c r="B417" s="245"/>
      <c r="C417" s="245"/>
      <c r="D417" s="245"/>
      <c r="E417" s="245"/>
      <c r="F417" s="245"/>
      <c r="G417" s="245"/>
      <c r="H417" s="245"/>
      <c r="I417" s="245"/>
      <c r="J417" s="245"/>
      <c r="K417" s="245"/>
    </row>
    <row r="418" spans="2:11" ht="13" customHeight="1" x14ac:dyDescent="0.25">
      <c r="B418" s="245"/>
      <c r="C418" s="245"/>
      <c r="D418" s="245"/>
      <c r="E418" s="245"/>
      <c r="F418" s="245"/>
      <c r="G418" s="245"/>
      <c r="H418" s="245"/>
      <c r="I418" s="245"/>
      <c r="J418" s="245"/>
      <c r="K418" s="245"/>
    </row>
    <row r="419" spans="2:11" ht="13" customHeight="1" x14ac:dyDescent="0.25">
      <c r="B419" s="245"/>
      <c r="C419" s="245"/>
      <c r="D419" s="245"/>
      <c r="E419" s="245"/>
      <c r="F419" s="245"/>
      <c r="G419" s="245"/>
      <c r="H419" s="245"/>
      <c r="I419" s="245"/>
      <c r="J419" s="245"/>
      <c r="K419" s="245"/>
    </row>
    <row r="420" spans="2:11" ht="13" customHeight="1" x14ac:dyDescent="0.25">
      <c r="B420" s="245"/>
      <c r="C420" s="245"/>
      <c r="D420" s="245"/>
      <c r="E420" s="245"/>
      <c r="F420" s="245"/>
      <c r="G420" s="245"/>
      <c r="H420" s="245"/>
      <c r="I420" s="245"/>
      <c r="J420" s="245"/>
      <c r="K420" s="245"/>
    </row>
    <row r="421" spans="2:11" ht="13" customHeight="1" x14ac:dyDescent="0.25">
      <c r="B421" s="245"/>
      <c r="C421" s="245"/>
      <c r="D421" s="245"/>
      <c r="E421" s="245"/>
      <c r="F421" s="245"/>
      <c r="G421" s="245"/>
      <c r="H421" s="245"/>
      <c r="I421" s="245"/>
      <c r="J421" s="245"/>
      <c r="K421" s="245"/>
    </row>
    <row r="422" spans="2:11" ht="13" customHeight="1" x14ac:dyDescent="0.25">
      <c r="B422" s="245"/>
      <c r="C422" s="245"/>
      <c r="D422" s="245"/>
      <c r="E422" s="245"/>
      <c r="F422" s="245"/>
      <c r="G422" s="245"/>
      <c r="H422" s="245"/>
      <c r="I422" s="245"/>
      <c r="J422" s="245"/>
      <c r="K422" s="245"/>
    </row>
    <row r="423" spans="2:11" ht="13" customHeight="1" x14ac:dyDescent="0.25">
      <c r="B423" s="245"/>
      <c r="C423" s="245"/>
      <c r="D423" s="245"/>
      <c r="E423" s="245"/>
      <c r="F423" s="245"/>
      <c r="G423" s="245"/>
      <c r="H423" s="245"/>
      <c r="I423" s="245"/>
      <c r="J423" s="245"/>
      <c r="K423" s="245"/>
    </row>
    <row r="424" spans="2:11" ht="13" customHeight="1" x14ac:dyDescent="0.25">
      <c r="B424" s="245"/>
      <c r="C424" s="245"/>
      <c r="D424" s="245"/>
      <c r="E424" s="245"/>
      <c r="F424" s="245"/>
      <c r="G424" s="245"/>
      <c r="H424" s="245"/>
      <c r="I424" s="245"/>
      <c r="J424" s="245"/>
      <c r="K424" s="245"/>
    </row>
    <row r="425" spans="2:11" ht="13" customHeight="1" x14ac:dyDescent="0.25">
      <c r="B425" s="245"/>
      <c r="C425" s="245"/>
      <c r="D425" s="245"/>
      <c r="E425" s="245"/>
      <c r="F425" s="245"/>
      <c r="G425" s="245"/>
      <c r="H425" s="245"/>
      <c r="I425" s="245"/>
      <c r="J425" s="245"/>
      <c r="K425" s="245"/>
    </row>
    <row r="426" spans="2:11" ht="13" customHeight="1" x14ac:dyDescent="0.25">
      <c r="B426" s="245"/>
      <c r="C426" s="245"/>
      <c r="D426" s="245"/>
      <c r="E426" s="245"/>
      <c r="F426" s="245"/>
      <c r="G426" s="245"/>
      <c r="H426" s="245"/>
      <c r="I426" s="245"/>
      <c r="J426" s="245"/>
      <c r="K426" s="245"/>
    </row>
    <row r="427" spans="2:11" ht="13" customHeight="1" x14ac:dyDescent="0.25">
      <c r="B427" s="245"/>
      <c r="C427" s="245"/>
      <c r="D427" s="245"/>
      <c r="E427" s="245"/>
      <c r="F427" s="245"/>
      <c r="G427" s="245"/>
      <c r="H427" s="245"/>
      <c r="I427" s="245"/>
      <c r="J427" s="245"/>
      <c r="K427" s="245"/>
    </row>
    <row r="428" spans="2:11" ht="13" customHeight="1" x14ac:dyDescent="0.25">
      <c r="B428" s="245"/>
      <c r="C428" s="245"/>
      <c r="D428" s="245"/>
      <c r="E428" s="245"/>
      <c r="F428" s="245"/>
      <c r="G428" s="245"/>
      <c r="H428" s="245"/>
      <c r="I428" s="245"/>
      <c r="J428" s="245"/>
      <c r="K428" s="245"/>
    </row>
    <row r="429" spans="2:11" ht="13" customHeight="1" x14ac:dyDescent="0.25">
      <c r="B429" s="245"/>
      <c r="C429" s="245"/>
      <c r="D429" s="245"/>
      <c r="E429" s="245"/>
      <c r="F429" s="245"/>
      <c r="G429" s="245"/>
      <c r="H429" s="245"/>
      <c r="I429" s="245"/>
      <c r="J429" s="245"/>
      <c r="K429" s="245"/>
    </row>
    <row r="430" spans="2:11" ht="13" customHeight="1" x14ac:dyDescent="0.25">
      <c r="B430" s="245"/>
      <c r="C430" s="245"/>
      <c r="D430" s="245"/>
      <c r="E430" s="245"/>
      <c r="F430" s="245"/>
      <c r="G430" s="245"/>
      <c r="H430" s="245"/>
      <c r="I430" s="245"/>
      <c r="J430" s="245"/>
      <c r="K430" s="245"/>
    </row>
    <row r="436" spans="3:10" hidden="1" x14ac:dyDescent="0.3">
      <c r="C436" s="84" t="s">
        <v>197</v>
      </c>
    </row>
    <row r="437" spans="3:10" hidden="1" x14ac:dyDescent="0.3"/>
    <row r="438" spans="3:10" hidden="1" x14ac:dyDescent="0.3">
      <c r="C438" s="182" t="s">
        <v>163</v>
      </c>
      <c r="D438" s="106" t="str">
        <f>$C$438</f>
        <v>bitte auswählen</v>
      </c>
      <c r="E438" s="131" t="s">
        <v>5</v>
      </c>
      <c r="F438" s="228" t="s">
        <v>163</v>
      </c>
      <c r="G438" s="106" t="str">
        <f>$C$438</f>
        <v>bitte auswählen</v>
      </c>
      <c r="H438" s="183" t="str">
        <f>$C$438</f>
        <v>bitte auswählen</v>
      </c>
      <c r="I438" s="182" t="str">
        <f>H438</f>
        <v>bitte auswählen</v>
      </c>
      <c r="J438" s="187" t="str">
        <f>I438</f>
        <v>bitte auswählen</v>
      </c>
    </row>
    <row r="439" spans="3:10" hidden="1" x14ac:dyDescent="0.3">
      <c r="C439" s="204" t="s">
        <v>164</v>
      </c>
      <c r="D439" s="204" t="s">
        <v>173</v>
      </c>
      <c r="E439" s="132" t="s">
        <v>4</v>
      </c>
      <c r="F439" s="229" t="s">
        <v>119</v>
      </c>
      <c r="G439" s="108" t="s">
        <v>310</v>
      </c>
      <c r="H439" s="206" t="s">
        <v>190</v>
      </c>
      <c r="I439" s="204" t="s">
        <v>193</v>
      </c>
      <c r="J439" s="186" t="s">
        <v>31</v>
      </c>
    </row>
    <row r="440" spans="3:10" hidden="1" x14ac:dyDescent="0.3">
      <c r="C440" s="204" t="s">
        <v>307</v>
      </c>
      <c r="D440" s="204" t="s">
        <v>174</v>
      </c>
      <c r="E440" s="132" t="s">
        <v>314</v>
      </c>
      <c r="F440" s="229" t="s">
        <v>199</v>
      </c>
      <c r="G440" s="108" t="s">
        <v>187</v>
      </c>
      <c r="H440" s="206" t="s">
        <v>191</v>
      </c>
      <c r="I440" s="204" t="s">
        <v>194</v>
      </c>
      <c r="J440" s="186" t="s">
        <v>32</v>
      </c>
    </row>
    <row r="441" spans="3:10" hidden="1" x14ac:dyDescent="0.3">
      <c r="C441" s="204" t="s">
        <v>165</v>
      </c>
      <c r="D441" s="203" t="s">
        <v>175</v>
      </c>
      <c r="E441" s="133" t="s">
        <v>179</v>
      </c>
      <c r="F441" s="229" t="s">
        <v>183</v>
      </c>
      <c r="G441" s="109" t="s">
        <v>177</v>
      </c>
      <c r="H441" s="185" t="s">
        <v>192</v>
      </c>
      <c r="I441" s="204" t="s">
        <v>195</v>
      </c>
      <c r="J441" s="186" t="s">
        <v>33</v>
      </c>
    </row>
    <row r="442" spans="3:10" hidden="1" x14ac:dyDescent="0.3">
      <c r="C442" s="204" t="s">
        <v>166</v>
      </c>
      <c r="F442" s="229" t="s">
        <v>120</v>
      </c>
      <c r="G442" s="84" t="s">
        <v>24</v>
      </c>
      <c r="I442" s="204" t="s">
        <v>312</v>
      </c>
      <c r="J442" s="186" t="s">
        <v>34</v>
      </c>
    </row>
    <row r="443" spans="3:10" hidden="1" x14ac:dyDescent="0.3">
      <c r="C443" s="204" t="s">
        <v>167</v>
      </c>
      <c r="D443" s="106" t="str">
        <f>$C$438</f>
        <v>bitte auswählen</v>
      </c>
      <c r="E443" s="106" t="str">
        <f>$C$438</f>
        <v>bitte auswählen</v>
      </c>
      <c r="F443" s="229" t="s">
        <v>121</v>
      </c>
      <c r="G443" s="131" t="str">
        <f>$C$438</f>
        <v>bitte auswählen</v>
      </c>
      <c r="H443" s="183" t="str">
        <f>G443</f>
        <v>bitte auswählen</v>
      </c>
      <c r="I443" s="204" t="s">
        <v>313</v>
      </c>
      <c r="J443" s="186" t="s">
        <v>35</v>
      </c>
    </row>
    <row r="444" spans="3:10" hidden="1" x14ac:dyDescent="0.3">
      <c r="C444" s="204" t="s">
        <v>168</v>
      </c>
      <c r="D444" s="107" t="s">
        <v>176</v>
      </c>
      <c r="E444" s="206" t="s">
        <v>180</v>
      </c>
      <c r="F444" s="229" t="s">
        <v>184</v>
      </c>
      <c r="G444" s="206" t="s">
        <v>188</v>
      </c>
      <c r="H444" s="184">
        <v>2018</v>
      </c>
      <c r="I444" s="203" t="s">
        <v>196</v>
      </c>
      <c r="J444" s="186" t="s">
        <v>36</v>
      </c>
    </row>
    <row r="445" spans="3:10" hidden="1" x14ac:dyDescent="0.3">
      <c r="C445" s="204" t="s">
        <v>270</v>
      </c>
      <c r="D445" s="105" t="s">
        <v>177</v>
      </c>
      <c r="E445" s="206" t="s">
        <v>181</v>
      </c>
      <c r="F445" s="229" t="s">
        <v>185</v>
      </c>
      <c r="G445" s="206" t="s">
        <v>189</v>
      </c>
      <c r="H445" s="107">
        <v>2019</v>
      </c>
      <c r="J445" s="186" t="s">
        <v>37</v>
      </c>
    </row>
    <row r="446" spans="3:10" hidden="1" x14ac:dyDescent="0.3">
      <c r="C446" s="204" t="s">
        <v>169</v>
      </c>
      <c r="E446" s="206" t="s">
        <v>182</v>
      </c>
      <c r="F446" s="230" t="s">
        <v>186</v>
      </c>
      <c r="G446" s="206" t="s">
        <v>311</v>
      </c>
      <c r="H446" s="105">
        <v>2020</v>
      </c>
      <c r="J446" s="186" t="s">
        <v>38</v>
      </c>
    </row>
    <row r="447" spans="3:10" hidden="1" x14ac:dyDescent="0.3">
      <c r="C447" s="204" t="s">
        <v>170</v>
      </c>
      <c r="D447" s="106" t="str">
        <f>$C$438</f>
        <v>bitte auswählen</v>
      </c>
      <c r="E447" s="185" t="s">
        <v>269</v>
      </c>
      <c r="G447" s="203" t="s">
        <v>177</v>
      </c>
      <c r="J447" s="186" t="s">
        <v>39</v>
      </c>
    </row>
    <row r="448" spans="3:10" hidden="1" x14ac:dyDescent="0.3">
      <c r="C448" s="204" t="s">
        <v>308</v>
      </c>
      <c r="D448" s="204" t="s">
        <v>178</v>
      </c>
      <c r="E448" s="84" t="s">
        <v>24</v>
      </c>
      <c r="J448" s="186" t="s">
        <v>40</v>
      </c>
    </row>
    <row r="449" spans="3:10" hidden="1" x14ac:dyDescent="0.3">
      <c r="C449" s="204" t="s">
        <v>171</v>
      </c>
      <c r="D449" s="204" t="s">
        <v>176</v>
      </c>
      <c r="J449" s="186" t="s">
        <v>41</v>
      </c>
    </row>
    <row r="450" spans="3:10" hidden="1" x14ac:dyDescent="0.3">
      <c r="C450" s="203" t="s">
        <v>172</v>
      </c>
      <c r="D450" s="203" t="s">
        <v>309</v>
      </c>
      <c r="E450" s="84" t="s">
        <v>24</v>
      </c>
      <c r="J450" s="186" t="s">
        <v>42</v>
      </c>
    </row>
    <row r="451" spans="3:10" hidden="1" x14ac:dyDescent="0.3">
      <c r="J451" s="186" t="s">
        <v>43</v>
      </c>
    </row>
    <row r="452" spans="3:10" hidden="1" x14ac:dyDescent="0.3">
      <c r="J452" s="186" t="s">
        <v>44</v>
      </c>
    </row>
    <row r="453" spans="3:10" hidden="1" x14ac:dyDescent="0.3">
      <c r="J453" s="188" t="s">
        <v>45</v>
      </c>
    </row>
  </sheetData>
  <sheetProtection autoFilter="0"/>
  <customSheetViews>
    <customSheetView guid="{BFA27619-EA3D-4A49-98C6-E2A28009110A}" scale="85" showPageBreaks="1" view="pageLayout">
      <selection activeCell="G106" sqref="G106:H106"/>
      <rowBreaks count="1" manualBreakCount="1">
        <brk id="158" max="16383" man="1"/>
      </rowBreaks>
      <pageMargins left="0" right="0" top="0" bottom="0" header="0" footer="0"/>
      <pageSetup paperSize="9" scale="92" orientation="portrait" r:id="rId1"/>
    </customSheetView>
  </customSheetViews>
  <mergeCells count="70">
    <mergeCell ref="G263:H263"/>
    <mergeCell ref="C257:D257"/>
    <mergeCell ref="C261:D261"/>
    <mergeCell ref="G261:H261"/>
    <mergeCell ref="C239:D239"/>
    <mergeCell ref="C241:D241"/>
    <mergeCell ref="C243:D243"/>
    <mergeCell ref="C245:D245"/>
    <mergeCell ref="C259:D259"/>
    <mergeCell ref="C263:D263"/>
    <mergeCell ref="C249:D249"/>
    <mergeCell ref="C247:D247"/>
    <mergeCell ref="G26:J26"/>
    <mergeCell ref="E6:J6"/>
    <mergeCell ref="E8:J8"/>
    <mergeCell ref="E10:J10"/>
    <mergeCell ref="E12:J12"/>
    <mergeCell ref="E14:J14"/>
    <mergeCell ref="B16:J16"/>
    <mergeCell ref="C20:D20"/>
    <mergeCell ref="I20:J20"/>
    <mergeCell ref="F20:G20"/>
    <mergeCell ref="F22:G22"/>
    <mergeCell ref="I22:J22"/>
    <mergeCell ref="C27:J27"/>
    <mergeCell ref="C167:D167"/>
    <mergeCell ref="G167:H167"/>
    <mergeCell ref="D195:E195"/>
    <mergeCell ref="C187:D187"/>
    <mergeCell ref="F147:I148"/>
    <mergeCell ref="C169:D169"/>
    <mergeCell ref="F31:J31"/>
    <mergeCell ref="E29:G29"/>
    <mergeCell ref="C106:J106"/>
    <mergeCell ref="E123:F123"/>
    <mergeCell ref="E35:H35"/>
    <mergeCell ref="D152:G152"/>
    <mergeCell ref="F154:I155"/>
    <mergeCell ref="C301:J301"/>
    <mergeCell ref="C265:D265"/>
    <mergeCell ref="E286:I286"/>
    <mergeCell ref="E296:I297"/>
    <mergeCell ref="G265:H265"/>
    <mergeCell ref="G290:H290"/>
    <mergeCell ref="G292:H292"/>
    <mergeCell ref="D197:E197"/>
    <mergeCell ref="C231:D231"/>
    <mergeCell ref="D191:E191"/>
    <mergeCell ref="G169:H169"/>
    <mergeCell ref="D193:E193"/>
    <mergeCell ref="C221:D221"/>
    <mergeCell ref="C229:D229"/>
    <mergeCell ref="C219:D219"/>
    <mergeCell ref="C227:D227"/>
    <mergeCell ref="G209:K211"/>
    <mergeCell ref="C303:J304"/>
    <mergeCell ref="B408:K408"/>
    <mergeCell ref="B414:K430"/>
    <mergeCell ref="B410:K410"/>
    <mergeCell ref="C403:H403"/>
    <mergeCell ref="I403:J403"/>
    <mergeCell ref="C405:H405"/>
    <mergeCell ref="C376:E376"/>
    <mergeCell ref="C318:E318"/>
    <mergeCell ref="C330:E330"/>
    <mergeCell ref="C342:E342"/>
    <mergeCell ref="C358:E358"/>
    <mergeCell ref="C368:E368"/>
    <mergeCell ref="C406:H406"/>
    <mergeCell ref="F399:G399"/>
  </mergeCells>
  <conditionalFormatting sqref="G397">
    <cfRule type="expression" dxfId="6" priority="50">
      <formula>$G$395=$D$444</formula>
    </cfRule>
  </conditionalFormatting>
  <conditionalFormatting sqref="H152">
    <cfRule type="expression" dxfId="5" priority="78">
      <formula>$D$152=$D$449</formula>
    </cfRule>
  </conditionalFormatting>
  <conditionalFormatting sqref="F154">
    <cfRule type="expression" dxfId="4" priority="79">
      <formula>$D$152=$D$450</formula>
    </cfRule>
  </conditionalFormatting>
  <dataValidations count="15">
    <dataValidation type="list" allowBlank="1" showInputMessage="1" showErrorMessage="1" sqref="C204 C206" xr:uid="{59B94B97-A127-43D2-9110-5303A555D86B}">
      <formula1>$K$2:$K$23</formula1>
    </dataValidation>
    <dataValidation type="list" allowBlank="1" showInputMessage="1" showErrorMessage="1" sqref="G144 G146" xr:uid="{6A1CB47F-30B1-4CAB-A2A8-887C38F18197}">
      <formula1>$H$5:$H$8</formula1>
    </dataValidation>
    <dataValidation type="list" allowBlank="1" showInputMessage="1" showErrorMessage="1" sqref="E29:G29" xr:uid="{5963C3AA-84D1-4F7D-A4AF-7565FCEC6E66}">
      <formula1>$C$438:$C$450</formula1>
    </dataValidation>
    <dataValidation type="list" allowBlank="1" showInputMessage="1" showErrorMessage="1" sqref="E35" xr:uid="{F930A2C4-14C6-4212-8984-C689AA49EBB7}">
      <formula1>$D$438:$D$441</formula1>
    </dataValidation>
    <dataValidation type="list" allowBlank="1" showInputMessage="1" showErrorMessage="1" sqref="E38 G294 E41 G171 G395" xr:uid="{C8FB3BB9-4313-4D97-B112-A765B12CDF08}">
      <formula1>$D$443:$D$445</formula1>
    </dataValidation>
    <dataValidation type="list" allowBlank="1" showInputMessage="1" showErrorMessage="1" sqref="D152" xr:uid="{53F959F5-824A-4ED4-BC6F-C2C83D2B9894}">
      <formula1>$D$447:$D$450</formula1>
    </dataValidation>
    <dataValidation type="list" allowBlank="1" showInputMessage="1" showErrorMessage="1" sqref="F159 F187 F169:F171 G197 G195 F181 F177 F175 F183 G193 G191 F185 F179 J159 J161 J163 J165 J167 J169:J171 F167 F165 F163 F161 G143 G141 G138" xr:uid="{52CB4605-A47E-4233-8970-16402B89091A}">
      <formula1>$E$438:$E$441</formula1>
    </dataValidation>
    <dataValidation type="list" allowBlank="1" showInputMessage="1" showErrorMessage="1" sqref="H185" xr:uid="{E1F890AF-E283-41F8-A090-58094614138B}">
      <formula1>$E$443:$E$447</formula1>
    </dataValidation>
    <dataValidation type="list" allowBlank="1" showInputMessage="1" showErrorMessage="1" sqref="G290" xr:uid="{58E99D7C-3684-4958-BC4C-6EFE72DF7A36}">
      <formula1>$G$438:$G$441</formula1>
    </dataValidation>
    <dataValidation type="list" allowBlank="1" showInputMessage="1" showErrorMessage="1" sqref="G292" xr:uid="{5761D8F4-7313-49CE-8367-8115C9F5776C}">
      <formula1>$G$443:$G$447</formula1>
    </dataValidation>
    <dataValidation type="list" allowBlank="1" showInputMessage="1" showErrorMessage="1" sqref="F399" xr:uid="{4E6501E2-E3A2-427C-91AA-07D54A45E319}">
      <formula1>$H$438:$H$441</formula1>
    </dataValidation>
    <dataValidation type="whole" allowBlank="1" showInputMessage="1" showErrorMessage="1" sqref="H310 H312 H314 H318 H322 H324 H326 H316 H328 H330 H334 H336 H338 H340 H342 H346 H348 H350 H354 H356 H352 H358 H362 H366 H364 H368 H372 H374 H376" xr:uid="{657E5DF9-4EF2-4FCF-BD2E-DE426CE1AA5E}">
      <formula1>1</formula1>
      <formula2>5</formula2>
    </dataValidation>
    <dataValidation type="list" allowBlank="1" showInputMessage="1" showErrorMessage="1" sqref="F107" xr:uid="{63240E01-4BDA-44F3-90A1-08CE7EEDE4AA}">
      <formula1>$H$443:$H$446</formula1>
    </dataValidation>
    <dataValidation type="list" allowBlank="1" showInputMessage="1" showErrorMessage="1" sqref="D191:E191 D193:E193" xr:uid="{81F000B3-AECA-4849-9D2F-1A937730DD4D}">
      <formula1>$I$438:$I$444</formula1>
    </dataValidation>
    <dataValidation type="list" allowBlank="1" showInputMessage="1" showErrorMessage="1" sqref="D202 D204 D206" xr:uid="{767E3F5B-9737-4443-AC86-BA60F8D7F66C}">
      <formula1>$J$438:$J$453</formula1>
    </dataValidation>
  </dataValidations>
  <pageMargins left="0.26041666666666669" right="0.35416666666666669" top="0.5862745098039216" bottom="0.78740157499999996" header="0.3" footer="0.3"/>
  <pageSetup paperSize="9" scale="76" orientation="portrait" r:id="rId2"/>
  <rowBreaks count="3" manualBreakCount="3">
    <brk id="188" max="10" man="1"/>
    <brk id="267" max="10" man="1"/>
    <brk id="379" max="10" man="1"/>
  </rowBreaks>
  <ignoredErrors>
    <ignoredError sqref="F397 H397" unlocked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553C3-6FC4-4411-8EF6-005CF86A36AF}">
  <sheetPr>
    <tabColor theme="9"/>
  </sheetPr>
  <dimension ref="A1:BL312"/>
  <sheetViews>
    <sheetView topLeftCell="A4" zoomScaleNormal="100" zoomScalePageLayoutView="85" workbookViewId="0">
      <selection activeCell="D24" sqref="D24"/>
    </sheetView>
  </sheetViews>
  <sheetFormatPr baseColWidth="10" defaultColWidth="10.81640625" defaultRowHeight="13" outlineLevelRow="1" x14ac:dyDescent="0.3"/>
  <cols>
    <col min="1" max="1" width="4.1796875" style="201" customWidth="1"/>
    <col min="2" max="2" width="4.1796875" style="198" customWidth="1"/>
    <col min="3" max="3" width="24" style="201" customWidth="1"/>
    <col min="4" max="4" width="21.7265625" style="201" customWidth="1"/>
    <col min="5" max="5" width="7.1796875" style="201" customWidth="1"/>
    <col min="6" max="6" width="18.36328125" style="201" customWidth="1"/>
    <col min="7" max="7" width="17" style="201" customWidth="1"/>
    <col min="8" max="8" width="12.90625" style="201" customWidth="1"/>
    <col min="9" max="9" width="12.54296875" style="201" customWidth="1"/>
    <col min="10" max="10" width="13.7265625" style="201" customWidth="1"/>
    <col min="11" max="11" width="11.54296875" style="201" customWidth="1"/>
    <col min="12" max="13" width="10.81640625" style="200"/>
    <col min="14" max="16384" width="10.81640625" style="201"/>
  </cols>
  <sheetData>
    <row r="1" spans="2:13" x14ac:dyDescent="0.3">
      <c r="M1" s="136"/>
    </row>
    <row r="2" spans="2:13" x14ac:dyDescent="0.3">
      <c r="B2" s="201"/>
      <c r="D2" s="197" t="s">
        <v>201</v>
      </c>
    </row>
    <row r="3" spans="2:13" ht="5.5" customHeight="1" x14ac:dyDescent="0.3">
      <c r="C3" s="199"/>
      <c r="D3" s="199"/>
      <c r="E3" s="199"/>
      <c r="F3" s="199"/>
    </row>
    <row r="4" spans="2:13" x14ac:dyDescent="0.3">
      <c r="B4" s="197" t="s">
        <v>50</v>
      </c>
      <c r="D4" s="197"/>
    </row>
    <row r="6" spans="2:13" x14ac:dyDescent="0.3">
      <c r="C6" s="201" t="s">
        <v>46</v>
      </c>
      <c r="F6" s="272"/>
      <c r="G6" s="272"/>
      <c r="H6" s="272"/>
      <c r="I6" s="272"/>
      <c r="J6" s="272"/>
      <c r="K6" s="272"/>
    </row>
    <row r="7" spans="2:13" ht="5.5" customHeight="1" x14ac:dyDescent="0.3">
      <c r="C7" s="199"/>
      <c r="D7" s="199"/>
      <c r="E7" s="199"/>
      <c r="F7" s="199"/>
    </row>
    <row r="8" spans="2:13" x14ac:dyDescent="0.3">
      <c r="C8" s="201" t="s">
        <v>47</v>
      </c>
      <c r="F8" s="272"/>
      <c r="G8" s="272"/>
      <c r="H8" s="272"/>
      <c r="I8" s="272"/>
      <c r="J8" s="272"/>
      <c r="K8" s="272"/>
      <c r="M8" s="136"/>
    </row>
    <row r="9" spans="2:13" ht="5.5" customHeight="1" x14ac:dyDescent="0.3">
      <c r="C9" s="199"/>
      <c r="D9" s="199"/>
      <c r="E9" s="199"/>
      <c r="F9" s="199"/>
    </row>
    <row r="10" spans="2:13" x14ac:dyDescent="0.3">
      <c r="C10" s="201" t="s">
        <v>366</v>
      </c>
      <c r="F10" s="272"/>
      <c r="G10" s="272"/>
      <c r="H10" s="272"/>
      <c r="I10" s="272"/>
      <c r="J10" s="272"/>
      <c r="K10" s="272"/>
    </row>
    <row r="11" spans="2:13" ht="5.5" customHeight="1" x14ac:dyDescent="0.3">
      <c r="C11" s="199"/>
      <c r="D11" s="199"/>
      <c r="E11" s="199"/>
      <c r="F11" s="199"/>
    </row>
    <row r="12" spans="2:13" x14ac:dyDescent="0.3">
      <c r="C12" s="201" t="s">
        <v>48</v>
      </c>
      <c r="F12" s="272"/>
      <c r="G12" s="272"/>
      <c r="H12" s="272"/>
      <c r="I12" s="272"/>
      <c r="J12" s="272"/>
      <c r="K12" s="272"/>
    </row>
    <row r="13" spans="2:13" ht="5.5" customHeight="1" x14ac:dyDescent="0.3">
      <c r="C13" s="199"/>
      <c r="D13" s="199"/>
      <c r="E13" s="199"/>
      <c r="F13" s="199"/>
    </row>
    <row r="14" spans="2:13" x14ac:dyDescent="0.3">
      <c r="C14" s="201" t="s">
        <v>49</v>
      </c>
      <c r="F14" s="272"/>
      <c r="G14" s="272"/>
      <c r="H14" s="272"/>
      <c r="I14" s="272"/>
      <c r="J14" s="272"/>
      <c r="K14" s="272"/>
    </row>
    <row r="16" spans="2:13" x14ac:dyDescent="0.3">
      <c r="B16" s="68"/>
      <c r="C16" s="281" t="s">
        <v>200</v>
      </c>
      <c r="D16" s="281"/>
      <c r="E16" s="231"/>
      <c r="F16" s="201" t="s">
        <v>202</v>
      </c>
      <c r="G16" s="272"/>
      <c r="H16" s="272"/>
      <c r="I16" s="15" t="s">
        <v>53</v>
      </c>
      <c r="J16" s="272"/>
      <c r="K16" s="272"/>
    </row>
    <row r="17" spans="2:13" ht="5.5" customHeight="1" x14ac:dyDescent="0.3">
      <c r="C17" s="199"/>
      <c r="D17" s="199"/>
      <c r="E17" s="199"/>
      <c r="F17" s="199"/>
    </row>
    <row r="18" spans="2:13" x14ac:dyDescent="0.3">
      <c r="B18" s="68"/>
      <c r="F18" s="201" t="s">
        <v>203</v>
      </c>
      <c r="G18" s="272"/>
      <c r="H18" s="272"/>
      <c r="I18" s="15"/>
      <c r="J18" s="231"/>
      <c r="K18" s="231"/>
    </row>
    <row r="19" spans="2:13" x14ac:dyDescent="0.3">
      <c r="B19" s="68"/>
      <c r="I19" s="15"/>
      <c r="J19" s="231"/>
      <c r="K19" s="231"/>
    </row>
    <row r="20" spans="2:13" s="202" customFormat="1" ht="28.5" customHeight="1" x14ac:dyDescent="0.35">
      <c r="B20" s="175">
        <f>B15+1</f>
        <v>1</v>
      </c>
      <c r="C20" s="274" t="s">
        <v>333</v>
      </c>
      <c r="D20" s="275"/>
      <c r="E20" s="275"/>
      <c r="F20" s="275"/>
      <c r="G20" s="275"/>
      <c r="H20" s="275"/>
      <c r="I20" s="275"/>
      <c r="J20" s="275"/>
      <c r="K20" s="236"/>
      <c r="L20" s="236"/>
    </row>
    <row r="21" spans="2:13" x14ac:dyDescent="0.3">
      <c r="B21" s="197"/>
      <c r="C21" s="220" t="s">
        <v>76</v>
      </c>
      <c r="D21" s="80"/>
      <c r="E21" s="80"/>
      <c r="F21" s="221">
        <v>2020</v>
      </c>
      <c r="G21" s="80"/>
      <c r="H21" s="80"/>
      <c r="I21" s="80"/>
      <c r="J21" s="80"/>
      <c r="K21" s="200"/>
      <c r="L21" s="137"/>
      <c r="M21" s="201"/>
    </row>
    <row r="22" spans="2:13" x14ac:dyDescent="0.3">
      <c r="K22" s="200"/>
      <c r="M22" s="201"/>
    </row>
    <row r="23" spans="2:13" ht="13" customHeight="1" x14ac:dyDescent="0.3">
      <c r="C23" s="199"/>
      <c r="D23" s="199"/>
      <c r="E23" s="199"/>
      <c r="F23" s="199"/>
    </row>
    <row r="24" spans="2:13" x14ac:dyDescent="0.3">
      <c r="B24" s="197" t="str">
        <f>IF(F21=$G$309,"Die Terminal- und Frachtaktivität im Bilanzjahr",CONCATENATE("Die Terminal- und Frachtaktivität in ",F21))</f>
        <v>Die Terminal- und Frachtaktivität in 2020</v>
      </c>
    </row>
    <row r="26" spans="2:13" x14ac:dyDescent="0.3">
      <c r="B26" s="68">
        <f>B20+1</f>
        <v>2</v>
      </c>
      <c r="C26" s="201" t="s">
        <v>367</v>
      </c>
    </row>
    <row r="27" spans="2:13" ht="5.5" customHeight="1" x14ac:dyDescent="0.3"/>
    <row r="28" spans="2:13" x14ac:dyDescent="0.3">
      <c r="D28" s="201" t="s">
        <v>204</v>
      </c>
      <c r="F28" s="201" t="s">
        <v>63</v>
      </c>
      <c r="G28" s="148"/>
      <c r="H28" s="234" t="s">
        <v>26</v>
      </c>
      <c r="I28" s="149"/>
      <c r="J28" s="201" t="s">
        <v>2</v>
      </c>
    </row>
    <row r="29" spans="2:13" ht="5.5" customHeight="1" x14ac:dyDescent="0.3">
      <c r="H29" s="234"/>
    </row>
    <row r="30" spans="2:13" x14ac:dyDescent="0.3">
      <c r="F30" s="201" t="s">
        <v>397</v>
      </c>
      <c r="G30" s="148"/>
      <c r="H30" s="234" t="s">
        <v>26</v>
      </c>
      <c r="I30" s="149"/>
      <c r="J30" s="201" t="s">
        <v>2</v>
      </c>
    </row>
    <row r="31" spans="2:13" ht="5.5" customHeight="1" x14ac:dyDescent="0.3"/>
    <row r="32" spans="2:13" x14ac:dyDescent="0.3">
      <c r="D32" s="201" t="s">
        <v>205</v>
      </c>
      <c r="F32" s="201" t="s">
        <v>208</v>
      </c>
      <c r="G32" s="148"/>
      <c r="H32" s="201" t="s">
        <v>204</v>
      </c>
    </row>
    <row r="33" spans="2:12" ht="5.5" customHeight="1" x14ac:dyDescent="0.3"/>
    <row r="34" spans="2:12" x14ac:dyDescent="0.3">
      <c r="F34" s="201" t="s">
        <v>209</v>
      </c>
      <c r="G34" s="148"/>
      <c r="H34" s="201" t="s">
        <v>204</v>
      </c>
    </row>
    <row r="35" spans="2:12" ht="5.5" customHeight="1" x14ac:dyDescent="0.3"/>
    <row r="36" spans="2:12" x14ac:dyDescent="0.3">
      <c r="D36" s="201" t="s">
        <v>206</v>
      </c>
      <c r="F36" s="201" t="s">
        <v>210</v>
      </c>
      <c r="G36" s="148"/>
      <c r="H36" s="201" t="s">
        <v>27</v>
      </c>
    </row>
    <row r="37" spans="2:12" ht="5.5" customHeight="1" x14ac:dyDescent="0.3"/>
    <row r="38" spans="2:12" x14ac:dyDescent="0.3">
      <c r="F38" s="15" t="s">
        <v>64</v>
      </c>
      <c r="G38" s="148"/>
      <c r="H38" s="201" t="s">
        <v>27</v>
      </c>
    </row>
    <row r="39" spans="2:12" ht="5.5" customHeight="1" x14ac:dyDescent="0.3">
      <c r="F39" s="15"/>
    </row>
    <row r="40" spans="2:12" x14ac:dyDescent="0.3">
      <c r="F40" s="15" t="s">
        <v>63</v>
      </c>
      <c r="G40" s="148"/>
      <c r="H40" s="201" t="s">
        <v>27</v>
      </c>
    </row>
    <row r="42" spans="2:12" x14ac:dyDescent="0.3">
      <c r="B42" s="68">
        <f>B26+1</f>
        <v>3</v>
      </c>
      <c r="C42" s="201" t="s">
        <v>214</v>
      </c>
    </row>
    <row r="43" spans="2:12" ht="5.5" customHeight="1" x14ac:dyDescent="0.3"/>
    <row r="44" spans="2:12" x14ac:dyDescent="0.3">
      <c r="D44" s="201" t="s">
        <v>211</v>
      </c>
      <c r="G44" s="148"/>
      <c r="H44" s="201" t="s">
        <v>79</v>
      </c>
      <c r="I44" s="201" t="s">
        <v>215</v>
      </c>
      <c r="K44" s="148"/>
      <c r="L44" s="201" t="s">
        <v>79</v>
      </c>
    </row>
    <row r="45" spans="2:12" ht="5.5" customHeight="1" x14ac:dyDescent="0.3">
      <c r="L45" s="201"/>
    </row>
    <row r="46" spans="2:12" x14ac:dyDescent="0.3">
      <c r="D46" s="201" t="s">
        <v>212</v>
      </c>
      <c r="G46" s="148"/>
      <c r="H46" s="201" t="s">
        <v>79</v>
      </c>
      <c r="I46" s="201" t="s">
        <v>216</v>
      </c>
      <c r="K46" s="148"/>
      <c r="L46" s="201" t="s">
        <v>79</v>
      </c>
    </row>
    <row r="47" spans="2:12" ht="5.5" customHeight="1" x14ac:dyDescent="0.3">
      <c r="L47" s="201"/>
    </row>
    <row r="48" spans="2:12" x14ac:dyDescent="0.3">
      <c r="D48" s="201" t="s">
        <v>213</v>
      </c>
      <c r="G48" s="148"/>
      <c r="H48" s="201" t="s">
        <v>79</v>
      </c>
      <c r="I48" s="201" t="s">
        <v>217</v>
      </c>
      <c r="K48" s="148"/>
      <c r="L48" s="201" t="s">
        <v>79</v>
      </c>
    </row>
    <row r="50" spans="2:10" x14ac:dyDescent="0.3">
      <c r="B50" s="68">
        <f>B42+1</f>
        <v>4</v>
      </c>
      <c r="C50" s="201" t="s">
        <v>218</v>
      </c>
    </row>
    <row r="51" spans="2:10" ht="5.5" customHeight="1" x14ac:dyDescent="0.3"/>
    <row r="52" spans="2:10" x14ac:dyDescent="0.3">
      <c r="D52" s="201" t="s">
        <v>219</v>
      </c>
      <c r="G52" s="148"/>
      <c r="H52" s="201" t="s">
        <v>218</v>
      </c>
    </row>
    <row r="53" spans="2:10" ht="5.5" customHeight="1" x14ac:dyDescent="0.3"/>
    <row r="54" spans="2:10" x14ac:dyDescent="0.3">
      <c r="D54" s="201" t="s">
        <v>220</v>
      </c>
      <c r="G54" s="148"/>
      <c r="H54" s="201" t="s">
        <v>218</v>
      </c>
    </row>
    <row r="55" spans="2:10" ht="5.5" customHeight="1" x14ac:dyDescent="0.3"/>
    <row r="56" spans="2:10" x14ac:dyDescent="0.3">
      <c r="C56" s="201" t="s">
        <v>221</v>
      </c>
      <c r="D56" s="297"/>
      <c r="E56" s="297"/>
      <c r="F56" s="298"/>
      <c r="G56" s="150"/>
      <c r="H56" s="201" t="s">
        <v>218</v>
      </c>
    </row>
    <row r="57" spans="2:10" ht="5.5" customHeight="1" x14ac:dyDescent="0.3"/>
    <row r="58" spans="2:10" x14ac:dyDescent="0.3">
      <c r="D58" s="297"/>
      <c r="E58" s="297"/>
      <c r="F58" s="298"/>
      <c r="G58" s="150"/>
      <c r="H58" s="201" t="s">
        <v>218</v>
      </c>
    </row>
    <row r="60" spans="2:10" x14ac:dyDescent="0.3">
      <c r="B60" s="68">
        <f>B50+1</f>
        <v>5</v>
      </c>
      <c r="C60" s="201" t="s">
        <v>222</v>
      </c>
    </row>
    <row r="61" spans="2:10" ht="13" customHeight="1" x14ac:dyDescent="0.3">
      <c r="G61" s="93" t="s">
        <v>369</v>
      </c>
      <c r="I61" s="93" t="s">
        <v>370</v>
      </c>
    </row>
    <row r="62" spans="2:10" x14ac:dyDescent="0.3">
      <c r="D62" s="201" t="s">
        <v>368</v>
      </c>
      <c r="G62" s="148"/>
      <c r="H62" s="201" t="s">
        <v>289</v>
      </c>
      <c r="I62" s="148"/>
      <c r="J62" s="201" t="s">
        <v>289</v>
      </c>
    </row>
    <row r="63" spans="2:10" ht="5.5" customHeight="1" x14ac:dyDescent="0.3"/>
    <row r="64" spans="2:10" x14ac:dyDescent="0.3">
      <c r="D64" s="201" t="s">
        <v>398</v>
      </c>
      <c r="G64" s="148"/>
      <c r="H64" s="201" t="s">
        <v>289</v>
      </c>
      <c r="I64" s="148"/>
      <c r="J64" s="201" t="s">
        <v>289</v>
      </c>
    </row>
    <row r="65" spans="2:14" ht="13" customHeight="1" x14ac:dyDescent="0.3"/>
    <row r="66" spans="2:14" x14ac:dyDescent="0.3">
      <c r="B66" s="68">
        <f>B60+1</f>
        <v>6</v>
      </c>
      <c r="C66" s="201" t="s">
        <v>223</v>
      </c>
    </row>
    <row r="67" spans="2:14" ht="5.5" customHeight="1" x14ac:dyDescent="0.3">
      <c r="B67" s="68"/>
    </row>
    <row r="68" spans="2:14" x14ac:dyDescent="0.3">
      <c r="B68" s="68"/>
      <c r="D68" s="201" t="s">
        <v>224</v>
      </c>
      <c r="G68" s="148"/>
      <c r="H68" s="201" t="s">
        <v>229</v>
      </c>
      <c r="I68" s="201" t="s">
        <v>399</v>
      </c>
      <c r="K68" s="148"/>
      <c r="L68" s="201" t="s">
        <v>232</v>
      </c>
    </row>
    <row r="69" spans="2:14" ht="5.5" customHeight="1" x14ac:dyDescent="0.3">
      <c r="B69" s="68"/>
    </row>
    <row r="70" spans="2:14" x14ac:dyDescent="0.3">
      <c r="B70" s="68"/>
      <c r="D70" s="201" t="s">
        <v>225</v>
      </c>
      <c r="G70" s="148"/>
    </row>
    <row r="71" spans="2:14" ht="5.5" customHeight="1" x14ac:dyDescent="0.3">
      <c r="B71" s="68"/>
    </row>
    <row r="72" spans="2:14" x14ac:dyDescent="0.3">
      <c r="B72" s="68"/>
      <c r="D72" s="201" t="s">
        <v>226</v>
      </c>
      <c r="F72" s="199" t="s">
        <v>279</v>
      </c>
      <c r="G72" s="148"/>
      <c r="H72" s="201" t="s">
        <v>229</v>
      </c>
      <c r="I72" s="199" t="s">
        <v>278</v>
      </c>
      <c r="J72" s="148"/>
      <c r="K72" s="201" t="s">
        <v>229</v>
      </c>
      <c r="L72" s="201"/>
    </row>
    <row r="73" spans="2:14" ht="5.5" customHeight="1" x14ac:dyDescent="0.3">
      <c r="B73" s="68"/>
    </row>
    <row r="74" spans="2:14" x14ac:dyDescent="0.3">
      <c r="B74" s="68"/>
      <c r="D74" s="201" t="s">
        <v>371</v>
      </c>
      <c r="G74" s="148"/>
      <c r="H74" s="201" t="s">
        <v>230</v>
      </c>
    </row>
    <row r="75" spans="2:14" ht="5.5" customHeight="1" x14ac:dyDescent="0.3">
      <c r="B75" s="68"/>
    </row>
    <row r="76" spans="2:14" ht="38" x14ac:dyDescent="0.3">
      <c r="B76" s="68"/>
      <c r="D76" s="82" t="s">
        <v>227</v>
      </c>
      <c r="F76" s="238" t="s">
        <v>395</v>
      </c>
      <c r="G76" s="148"/>
      <c r="H76" s="102" t="s">
        <v>231</v>
      </c>
    </row>
    <row r="77" spans="2:14" ht="5.5" customHeight="1" x14ac:dyDescent="0.3">
      <c r="B77" s="68"/>
    </row>
    <row r="78" spans="2:14" x14ac:dyDescent="0.3">
      <c r="B78" s="68"/>
      <c r="F78" s="199" t="s">
        <v>228</v>
      </c>
      <c r="G78" s="148"/>
      <c r="H78" s="201" t="s">
        <v>231</v>
      </c>
    </row>
    <row r="79" spans="2:14" x14ac:dyDescent="0.3">
      <c r="B79" s="68"/>
    </row>
    <row r="80" spans="2:14" s="200" customFormat="1" x14ac:dyDescent="0.3">
      <c r="B80" s="72">
        <f>B66+1</f>
        <v>7</v>
      </c>
      <c r="C80" s="201" t="s">
        <v>280</v>
      </c>
      <c r="D80" s="201"/>
      <c r="E80" s="201"/>
      <c r="G80" s="201"/>
      <c r="I80" s="201"/>
      <c r="J80" s="199"/>
      <c r="K80" s="201"/>
      <c r="N80" s="201"/>
    </row>
    <row r="81" spans="2:14" s="200" customFormat="1" ht="5.5" customHeight="1" x14ac:dyDescent="0.3">
      <c r="B81" s="100"/>
      <c r="C81" s="9"/>
      <c r="D81" s="199"/>
      <c r="E81" s="199"/>
      <c r="G81" s="201"/>
      <c r="H81" s="201"/>
      <c r="I81" s="201"/>
      <c r="J81" s="201"/>
      <c r="K81" s="201"/>
      <c r="N81" s="201"/>
    </row>
    <row r="82" spans="2:14" s="200" customFormat="1" ht="13" customHeight="1" x14ac:dyDescent="0.3">
      <c r="B82" s="100"/>
      <c r="C82" s="101" t="s">
        <v>400</v>
      </c>
      <c r="D82" s="15"/>
      <c r="E82" s="15"/>
      <c r="F82" s="237"/>
      <c r="G82" s="201"/>
      <c r="H82" s="299" t="s">
        <v>237</v>
      </c>
      <c r="I82" s="299"/>
      <c r="J82" s="299"/>
      <c r="K82" s="237"/>
      <c r="N82" s="201"/>
    </row>
    <row r="83" spans="2:14" s="200" customFormat="1" ht="5.5" customHeight="1" x14ac:dyDescent="0.3">
      <c r="B83" s="100"/>
      <c r="C83" s="99"/>
      <c r="D83" s="15"/>
      <c r="E83" s="15"/>
      <c r="F83" s="199"/>
      <c r="G83" s="201"/>
      <c r="H83" s="236"/>
      <c r="I83" s="236"/>
      <c r="J83" s="236"/>
      <c r="N83" s="201"/>
    </row>
    <row r="84" spans="2:14" s="200" customFormat="1" ht="13" customHeight="1" x14ac:dyDescent="0.3">
      <c r="B84" s="100"/>
      <c r="C84" s="101" t="s">
        <v>401</v>
      </c>
      <c r="D84" s="15"/>
      <c r="E84" s="15"/>
      <c r="F84" s="237"/>
      <c r="G84" s="201"/>
      <c r="H84" s="200" t="s">
        <v>236</v>
      </c>
      <c r="I84" s="151"/>
      <c r="K84" s="237"/>
      <c r="N84" s="201"/>
    </row>
    <row r="85" spans="2:14" s="200" customFormat="1" ht="5.5" customHeight="1" x14ac:dyDescent="0.3">
      <c r="B85" s="100"/>
      <c r="C85" s="75"/>
      <c r="D85" s="15"/>
      <c r="E85" s="15"/>
      <c r="G85" s="201"/>
      <c r="H85" s="201"/>
      <c r="I85" s="201"/>
      <c r="K85" s="201"/>
      <c r="N85" s="201"/>
    </row>
    <row r="86" spans="2:14" s="200" customFormat="1" x14ac:dyDescent="0.3">
      <c r="B86" s="100"/>
      <c r="C86" s="101" t="s">
        <v>281</v>
      </c>
      <c r="D86" s="15"/>
      <c r="E86" s="15"/>
      <c r="F86" s="237"/>
      <c r="G86" s="201"/>
      <c r="H86" s="200" t="s">
        <v>234</v>
      </c>
      <c r="I86" s="201"/>
      <c r="K86" s="237"/>
      <c r="N86" s="201"/>
    </row>
    <row r="87" spans="2:14" s="200" customFormat="1" ht="5.5" customHeight="1" x14ac:dyDescent="0.3">
      <c r="B87" s="100"/>
      <c r="C87" s="75"/>
      <c r="D87" s="15"/>
      <c r="E87" s="15"/>
      <c r="F87" s="121"/>
      <c r="G87" s="201"/>
      <c r="H87" s="201"/>
      <c r="I87" s="201"/>
      <c r="K87" s="201"/>
      <c r="N87" s="201"/>
    </row>
    <row r="88" spans="2:14" s="200" customFormat="1" x14ac:dyDescent="0.3">
      <c r="B88" s="100"/>
      <c r="C88" s="101" t="s">
        <v>282</v>
      </c>
      <c r="D88" s="15"/>
      <c r="E88" s="15"/>
      <c r="F88" s="237"/>
      <c r="G88" s="201"/>
      <c r="H88" s="200" t="s">
        <v>372</v>
      </c>
      <c r="I88" s="201"/>
      <c r="K88" s="237"/>
      <c r="N88" s="201"/>
    </row>
    <row r="89" spans="2:14" s="200" customFormat="1" ht="5.5" customHeight="1" x14ac:dyDescent="0.3">
      <c r="B89" s="100"/>
      <c r="C89" s="75"/>
      <c r="D89" s="15"/>
      <c r="E89" s="15"/>
      <c r="F89" s="121"/>
      <c r="G89" s="201"/>
      <c r="H89" s="231"/>
      <c r="I89" s="231"/>
      <c r="K89" s="201"/>
      <c r="N89" s="201"/>
    </row>
    <row r="90" spans="2:14" s="200" customFormat="1" x14ac:dyDescent="0.3">
      <c r="B90" s="100"/>
      <c r="C90" s="101" t="s">
        <v>233</v>
      </c>
      <c r="D90" s="15"/>
      <c r="E90" s="15"/>
      <c r="F90" s="237"/>
      <c r="G90" s="201"/>
      <c r="H90" s="200" t="s">
        <v>235</v>
      </c>
      <c r="K90" s="13"/>
      <c r="N90" s="201"/>
    </row>
    <row r="91" spans="2:14" s="200" customFormat="1" ht="5.5" customHeight="1" x14ac:dyDescent="0.3">
      <c r="B91" s="100"/>
      <c r="C91" s="75"/>
      <c r="D91" s="15"/>
      <c r="E91" s="15"/>
      <c r="G91" s="201"/>
      <c r="H91" s="231"/>
      <c r="I91" s="231"/>
      <c r="K91" s="201"/>
      <c r="N91" s="201"/>
    </row>
    <row r="92" spans="2:14" s="200" customFormat="1" x14ac:dyDescent="0.3">
      <c r="B92" s="100"/>
      <c r="C92" s="232" t="s">
        <v>89</v>
      </c>
      <c r="D92" s="232"/>
      <c r="E92" s="215"/>
      <c r="F92" s="13"/>
      <c r="G92" s="201"/>
      <c r="H92" s="294" t="s">
        <v>89</v>
      </c>
      <c r="I92" s="294"/>
      <c r="J92" s="295"/>
      <c r="K92" s="13"/>
      <c r="N92" s="201"/>
    </row>
    <row r="93" spans="2:14" s="200" customFormat="1" ht="5.5" customHeight="1" x14ac:dyDescent="0.3">
      <c r="B93" s="100"/>
      <c r="C93" s="15"/>
      <c r="D93" s="15"/>
      <c r="E93" s="15"/>
      <c r="G93" s="201"/>
      <c r="N93" s="201"/>
    </row>
    <row r="94" spans="2:14" s="200" customFormat="1" x14ac:dyDescent="0.3">
      <c r="B94" s="100"/>
      <c r="C94" s="232" t="s">
        <v>89</v>
      </c>
      <c r="D94" s="232"/>
      <c r="E94" s="215"/>
      <c r="F94" s="13"/>
      <c r="G94" s="201"/>
      <c r="H94" s="294" t="s">
        <v>89</v>
      </c>
      <c r="I94" s="294"/>
      <c r="J94" s="295"/>
      <c r="K94" s="13"/>
      <c r="N94" s="201"/>
    </row>
    <row r="95" spans="2:14" x14ac:dyDescent="0.3">
      <c r="B95" s="68"/>
    </row>
    <row r="96" spans="2:14" x14ac:dyDescent="0.3">
      <c r="B96" s="72">
        <f>B80+1</f>
        <v>8</v>
      </c>
      <c r="C96" s="201" t="s">
        <v>238</v>
      </c>
      <c r="D96" s="201" t="s">
        <v>239</v>
      </c>
      <c r="F96" s="237"/>
      <c r="G96" s="200"/>
    </row>
    <row r="97" spans="2:9" ht="5.5" customHeight="1" x14ac:dyDescent="0.3">
      <c r="C97" s="199"/>
      <c r="D97" s="234"/>
      <c r="E97" s="234"/>
    </row>
    <row r="98" spans="2:9" x14ac:dyDescent="0.3">
      <c r="D98" s="82" t="s">
        <v>373</v>
      </c>
      <c r="F98" s="237"/>
      <c r="G98" s="138" t="s">
        <v>240</v>
      </c>
    </row>
    <row r="100" spans="2:9" x14ac:dyDescent="0.3">
      <c r="B100" s="72">
        <f>B96+1</f>
        <v>9</v>
      </c>
      <c r="C100" s="201" t="s">
        <v>402</v>
      </c>
    </row>
    <row r="101" spans="2:9" x14ac:dyDescent="0.3">
      <c r="F101" s="93" t="s">
        <v>210</v>
      </c>
      <c r="G101" s="93"/>
      <c r="H101" s="93" t="s">
        <v>290</v>
      </c>
    </row>
    <row r="102" spans="2:9" x14ac:dyDescent="0.3">
      <c r="D102" s="201" t="str">
        <f>D64</f>
        <v>Standard-Container</v>
      </c>
      <c r="F102" s="237"/>
      <c r="G102" s="201" t="s">
        <v>242</v>
      </c>
      <c r="H102" s="237"/>
      <c r="I102" s="201" t="s">
        <v>242</v>
      </c>
    </row>
    <row r="103" spans="2:9" ht="5.5" customHeight="1" x14ac:dyDescent="0.3"/>
    <row r="104" spans="2:9" x14ac:dyDescent="0.3">
      <c r="D104" s="98" t="s">
        <v>84</v>
      </c>
      <c r="E104" s="201" t="s">
        <v>28</v>
      </c>
      <c r="F104" s="237"/>
      <c r="G104" s="201" t="s">
        <v>242</v>
      </c>
      <c r="H104" s="237"/>
      <c r="I104" s="201" t="s">
        <v>242</v>
      </c>
    </row>
    <row r="105" spans="2:9" ht="5.5" customHeight="1" x14ac:dyDescent="0.3"/>
    <row r="106" spans="2:9" x14ac:dyDescent="0.3">
      <c r="E106" s="201" t="s">
        <v>29</v>
      </c>
      <c r="F106" s="237"/>
      <c r="G106" s="201" t="s">
        <v>242</v>
      </c>
      <c r="H106" s="237"/>
      <c r="I106" s="201" t="s">
        <v>242</v>
      </c>
    </row>
    <row r="108" spans="2:9" x14ac:dyDescent="0.3">
      <c r="F108" s="93" t="s">
        <v>210</v>
      </c>
      <c r="G108" s="93"/>
      <c r="H108" s="93" t="s">
        <v>290</v>
      </c>
    </row>
    <row r="109" spans="2:9" x14ac:dyDescent="0.3">
      <c r="B109" s="72"/>
      <c r="D109" s="231" t="str">
        <f>D62</f>
        <v>Kühlcontainer / Reefercontainer</v>
      </c>
      <c r="F109" s="237"/>
      <c r="G109" s="201" t="s">
        <v>242</v>
      </c>
      <c r="H109" s="237"/>
      <c r="I109" s="201" t="s">
        <v>242</v>
      </c>
    </row>
    <row r="110" spans="2:9" ht="5.5" customHeight="1" x14ac:dyDescent="0.3"/>
    <row r="111" spans="2:9" x14ac:dyDescent="0.3">
      <c r="D111" s="98" t="s">
        <v>84</v>
      </c>
      <c r="E111" s="201" t="s">
        <v>28</v>
      </c>
      <c r="F111" s="237"/>
      <c r="G111" s="201" t="s">
        <v>242</v>
      </c>
      <c r="H111" s="237"/>
      <c r="I111" s="201" t="s">
        <v>242</v>
      </c>
    </row>
    <row r="112" spans="2:9" ht="5.5" customHeight="1" x14ac:dyDescent="0.3"/>
    <row r="113" spans="2:11" x14ac:dyDescent="0.3">
      <c r="E113" s="201" t="s">
        <v>29</v>
      </c>
      <c r="F113" s="237"/>
      <c r="G113" s="201" t="s">
        <v>242</v>
      </c>
      <c r="H113" s="237"/>
      <c r="I113" s="201" t="s">
        <v>242</v>
      </c>
    </row>
    <row r="115" spans="2:11" x14ac:dyDescent="0.3">
      <c r="F115" s="93" t="s">
        <v>210</v>
      </c>
      <c r="G115" s="93"/>
      <c r="H115" s="93" t="s">
        <v>28</v>
      </c>
      <c r="J115" s="93" t="s">
        <v>29</v>
      </c>
    </row>
    <row r="116" spans="2:11" x14ac:dyDescent="0.3">
      <c r="D116" s="231" t="s">
        <v>374</v>
      </c>
      <c r="F116" s="237"/>
      <c r="G116" s="201" t="s">
        <v>242</v>
      </c>
      <c r="H116" s="237"/>
      <c r="I116" s="201" t="s">
        <v>242</v>
      </c>
      <c r="J116" s="237"/>
      <c r="K116" s="201" t="s">
        <v>242</v>
      </c>
    </row>
    <row r="117" spans="2:11" ht="5.5" customHeight="1" x14ac:dyDescent="0.3">
      <c r="D117" s="231"/>
    </row>
    <row r="118" spans="2:11" x14ac:dyDescent="0.3">
      <c r="D118" s="231" t="s">
        <v>375</v>
      </c>
      <c r="F118" s="237"/>
      <c r="G118" s="201" t="s">
        <v>242</v>
      </c>
      <c r="H118" s="237"/>
      <c r="I118" s="201" t="s">
        <v>242</v>
      </c>
      <c r="J118" s="237"/>
      <c r="K118" s="201" t="s">
        <v>242</v>
      </c>
    </row>
    <row r="119" spans="2:11" ht="5.5" customHeight="1" x14ac:dyDescent="0.3">
      <c r="D119" s="231"/>
    </row>
    <row r="120" spans="2:11" x14ac:dyDescent="0.3">
      <c r="B120" s="72"/>
      <c r="D120" s="231" t="s">
        <v>376</v>
      </c>
      <c r="F120" s="237"/>
      <c r="G120" s="201" t="s">
        <v>242</v>
      </c>
      <c r="H120" s="237"/>
      <c r="I120" s="201" t="s">
        <v>242</v>
      </c>
      <c r="J120" s="237"/>
      <c r="K120" s="201" t="s">
        <v>242</v>
      </c>
    </row>
    <row r="121" spans="2:11" ht="5.5" customHeight="1" x14ac:dyDescent="0.3">
      <c r="D121" s="231"/>
    </row>
    <row r="122" spans="2:11" x14ac:dyDescent="0.3">
      <c r="D122" s="231" t="s">
        <v>241</v>
      </c>
      <c r="F122" s="237"/>
      <c r="G122" s="201" t="s">
        <v>242</v>
      </c>
      <c r="H122" s="237"/>
      <c r="I122" s="201" t="s">
        <v>242</v>
      </c>
      <c r="J122" s="237"/>
      <c r="K122" s="201" t="s">
        <v>242</v>
      </c>
    </row>
    <row r="123" spans="2:11" ht="13" customHeight="1" x14ac:dyDescent="0.3">
      <c r="D123" s="231"/>
    </row>
    <row r="124" spans="2:11" x14ac:dyDescent="0.3">
      <c r="D124" s="231" t="s">
        <v>206</v>
      </c>
      <c r="F124" s="237"/>
      <c r="G124" s="201" t="s">
        <v>79</v>
      </c>
    </row>
    <row r="125" spans="2:11" ht="5.5" customHeight="1" x14ac:dyDescent="0.3">
      <c r="C125" s="75"/>
      <c r="F125" s="3"/>
    </row>
    <row r="126" spans="2:11" ht="25.5" customHeight="1" x14ac:dyDescent="0.3">
      <c r="D126" s="296" t="s">
        <v>377</v>
      </c>
      <c r="E126" s="296"/>
      <c r="F126" s="272"/>
      <c r="G126" s="272"/>
      <c r="H126" s="272"/>
    </row>
    <row r="127" spans="2:11" x14ac:dyDescent="0.3">
      <c r="C127" s="110"/>
      <c r="F127" s="272"/>
      <c r="G127" s="272"/>
      <c r="H127" s="272"/>
    </row>
    <row r="128" spans="2:11" ht="5.5" customHeight="1" x14ac:dyDescent="0.3"/>
    <row r="129" spans="1:64" x14ac:dyDescent="0.3">
      <c r="B129" s="63"/>
      <c r="C129" s="154" t="s">
        <v>378</v>
      </c>
      <c r="D129" s="155"/>
      <c r="E129" s="155"/>
      <c r="F129" s="155"/>
      <c r="G129" s="155"/>
      <c r="H129" s="155"/>
      <c r="I129" s="155"/>
      <c r="J129" s="155"/>
      <c r="K129" s="155"/>
      <c r="L129" s="170"/>
      <c r="M129" s="171"/>
      <c r="N129" s="322"/>
      <c r="O129" s="322"/>
      <c r="P129" s="155"/>
      <c r="Q129" s="155"/>
    </row>
    <row r="130" spans="1:64" s="323" customFormat="1" ht="5.5" customHeight="1" x14ac:dyDescent="0.25">
      <c r="A130" s="201"/>
      <c r="B130" s="201"/>
      <c r="C130" s="152"/>
      <c r="D130" s="201"/>
      <c r="E130" s="201"/>
      <c r="F130" s="201"/>
      <c r="G130" s="201"/>
      <c r="H130" s="201"/>
      <c r="I130" s="201"/>
      <c r="J130" s="201"/>
      <c r="K130" s="201"/>
      <c r="L130" s="201"/>
      <c r="M130" s="200"/>
      <c r="N130" s="201"/>
      <c r="O130" s="201"/>
      <c r="P130" s="201"/>
      <c r="Q130" s="201"/>
      <c r="R130" s="201"/>
      <c r="S130" s="201"/>
      <c r="T130" s="201"/>
      <c r="U130" s="201"/>
      <c r="V130" s="201"/>
      <c r="W130" s="201"/>
      <c r="X130" s="201"/>
      <c r="Y130" s="201"/>
      <c r="Z130" s="201"/>
      <c r="AA130" s="201"/>
      <c r="AB130" s="201"/>
      <c r="AC130" s="201"/>
      <c r="AD130" s="201"/>
      <c r="AE130" s="201"/>
      <c r="AF130" s="201"/>
      <c r="AG130" s="201"/>
      <c r="AH130" s="201"/>
      <c r="AI130" s="201"/>
      <c r="AJ130" s="201"/>
      <c r="AK130" s="201"/>
      <c r="AL130" s="201"/>
      <c r="AM130" s="201"/>
      <c r="AN130" s="201"/>
      <c r="AO130" s="201"/>
      <c r="AP130" s="201"/>
      <c r="AQ130" s="201"/>
      <c r="AR130" s="201"/>
      <c r="AS130" s="201"/>
      <c r="AT130" s="201"/>
      <c r="AU130" s="201"/>
      <c r="AV130" s="201"/>
      <c r="AW130" s="201"/>
      <c r="AX130" s="201"/>
      <c r="AY130" s="201"/>
      <c r="AZ130" s="201"/>
      <c r="BA130" s="201"/>
      <c r="BB130" s="201"/>
      <c r="BC130" s="201"/>
      <c r="BD130" s="201"/>
      <c r="BE130" s="201"/>
      <c r="BF130" s="201"/>
      <c r="BG130" s="201"/>
      <c r="BH130" s="201"/>
      <c r="BI130" s="201"/>
      <c r="BJ130" s="201"/>
      <c r="BK130" s="201"/>
      <c r="BL130" s="201"/>
    </row>
    <row r="131" spans="1:64" hidden="1" outlineLevel="1" x14ac:dyDescent="0.3">
      <c r="B131" s="72">
        <v>11</v>
      </c>
      <c r="C131" s="153" t="s">
        <v>243</v>
      </c>
      <c r="F131" s="157">
        <v>43831</v>
      </c>
      <c r="G131" s="157">
        <v>43862</v>
      </c>
      <c r="H131" s="157">
        <v>43891</v>
      </c>
      <c r="I131" s="157">
        <v>43922</v>
      </c>
      <c r="J131" s="157">
        <v>43952</v>
      </c>
      <c r="K131" s="157">
        <v>43983</v>
      </c>
      <c r="L131" s="157">
        <v>44013</v>
      </c>
      <c r="M131" s="158">
        <v>44044</v>
      </c>
      <c r="N131" s="157">
        <v>44075</v>
      </c>
      <c r="O131" s="157">
        <v>44105</v>
      </c>
      <c r="P131" s="157">
        <v>44136</v>
      </c>
      <c r="Q131" s="157">
        <v>44166</v>
      </c>
    </row>
    <row r="132" spans="1:64" hidden="1" outlineLevel="1" thickTop="1" x14ac:dyDescent="0.25">
      <c r="B132" s="201"/>
      <c r="C132" s="167"/>
      <c r="D132" s="231" t="str">
        <f>D102</f>
        <v>Standard-Container</v>
      </c>
      <c r="F132" s="160"/>
      <c r="G132" s="160"/>
      <c r="H132" s="160"/>
      <c r="I132" s="160"/>
      <c r="J132" s="160"/>
      <c r="K132" s="160"/>
      <c r="L132" s="160"/>
      <c r="M132" s="160"/>
      <c r="N132" s="160"/>
      <c r="O132" s="160"/>
      <c r="P132" s="160"/>
      <c r="Q132" s="160"/>
    </row>
    <row r="133" spans="1:64" ht="5.5" hidden="1" customHeight="1" outlineLevel="1" x14ac:dyDescent="0.3">
      <c r="C133" s="167"/>
      <c r="D133" s="231"/>
      <c r="F133" s="161"/>
      <c r="G133" s="161"/>
      <c r="H133" s="161"/>
      <c r="I133" s="161"/>
      <c r="J133" s="161"/>
      <c r="K133" s="161"/>
      <c r="L133" s="161"/>
      <c r="M133" s="161"/>
      <c r="N133" s="161"/>
      <c r="O133" s="161"/>
      <c r="P133" s="161"/>
      <c r="Q133" s="161"/>
    </row>
    <row r="134" spans="1:64" ht="13.5" hidden="1" outlineLevel="1" thickBot="1" x14ac:dyDescent="0.35">
      <c r="C134" s="167"/>
      <c r="D134" s="231" t="str">
        <f>D109</f>
        <v>Kühlcontainer / Reefercontainer</v>
      </c>
      <c r="F134" s="162"/>
      <c r="G134" s="162"/>
      <c r="H134" s="162"/>
      <c r="I134" s="162"/>
      <c r="J134" s="162"/>
      <c r="K134" s="162"/>
      <c r="L134" s="162"/>
      <c r="M134" s="162"/>
      <c r="N134" s="162"/>
      <c r="O134" s="162"/>
      <c r="P134" s="162"/>
      <c r="Q134" s="162"/>
    </row>
    <row r="135" spans="1:64" hidden="1" outlineLevel="1" x14ac:dyDescent="0.3">
      <c r="C135" s="152"/>
      <c r="L135" s="201"/>
    </row>
    <row r="136" spans="1:64" hidden="1" outlineLevel="1" x14ac:dyDescent="0.3">
      <c r="B136" s="72">
        <v>12</v>
      </c>
      <c r="C136" s="153" t="s">
        <v>244</v>
      </c>
      <c r="L136" s="201"/>
    </row>
    <row r="137" spans="1:64" ht="5.5" hidden="1" customHeight="1" outlineLevel="1" x14ac:dyDescent="0.3">
      <c r="B137" s="72"/>
      <c r="C137" s="153"/>
      <c r="L137" s="201"/>
    </row>
    <row r="138" spans="1:64" hidden="1" outlineLevel="1" thickBot="1" x14ac:dyDescent="0.3">
      <c r="B138" s="201"/>
      <c r="C138" s="163" t="str">
        <f>C163</f>
        <v>Elektrizität aus dem nationalen Stromnetz</v>
      </c>
      <c r="D138" s="96"/>
      <c r="E138" s="169" t="s">
        <v>4</v>
      </c>
      <c r="F138" s="162"/>
      <c r="G138" s="162"/>
      <c r="H138" s="162"/>
      <c r="I138" s="162"/>
      <c r="J138" s="162"/>
      <c r="K138" s="162"/>
      <c r="L138" s="162"/>
      <c r="M138" s="162"/>
      <c r="N138" s="162"/>
      <c r="O138" s="162"/>
      <c r="P138" s="162"/>
      <c r="Q138" s="162"/>
    </row>
    <row r="139" spans="1:64" ht="5.5" hidden="1" customHeight="1" outlineLevel="1" thickTop="1" x14ac:dyDescent="0.3">
      <c r="C139" s="163"/>
      <c r="D139" s="80"/>
      <c r="E139" s="169"/>
      <c r="L139" s="201"/>
    </row>
    <row r="140" spans="1:64" ht="13.5" hidden="1" outlineLevel="1" thickBot="1" x14ac:dyDescent="0.35">
      <c r="C140" s="163" t="str">
        <f>C165</f>
        <v>Elektrizität, die im Terminal produziert wird</v>
      </c>
      <c r="D140" s="80"/>
      <c r="E140" s="169" t="s">
        <v>4</v>
      </c>
      <c r="F140" s="162"/>
      <c r="G140" s="162"/>
      <c r="H140" s="162"/>
      <c r="I140" s="162"/>
      <c r="J140" s="162"/>
      <c r="K140" s="162"/>
      <c r="L140" s="162"/>
      <c r="M140" s="162"/>
      <c r="N140" s="162"/>
      <c r="O140" s="162"/>
      <c r="P140" s="162"/>
      <c r="Q140" s="162"/>
    </row>
    <row r="141" spans="1:64" ht="5.5" hidden="1" customHeight="1" outlineLevel="1" thickTop="1" x14ac:dyDescent="0.3">
      <c r="C141" s="163"/>
      <c r="D141" s="80"/>
      <c r="E141" s="169"/>
      <c r="L141" s="201"/>
    </row>
    <row r="142" spans="1:64" ht="13.5" hidden="1" outlineLevel="1" thickBot="1" x14ac:dyDescent="0.35">
      <c r="C142" s="163" t="str">
        <f>C167</f>
        <v>Diesel / Biodiesel</v>
      </c>
      <c r="D142" s="80"/>
      <c r="E142" s="169" t="s">
        <v>314</v>
      </c>
      <c r="F142" s="162"/>
      <c r="G142" s="162"/>
      <c r="H142" s="162"/>
      <c r="I142" s="162"/>
      <c r="J142" s="162"/>
      <c r="K142" s="162"/>
      <c r="L142" s="162"/>
      <c r="M142" s="162"/>
      <c r="N142" s="162"/>
      <c r="O142" s="162"/>
      <c r="P142" s="162"/>
      <c r="Q142" s="162"/>
    </row>
    <row r="143" spans="1:64" ht="5.5" hidden="1" customHeight="1" outlineLevel="1" thickTop="1" x14ac:dyDescent="0.3">
      <c r="C143" s="163"/>
      <c r="D143" s="80"/>
      <c r="E143" s="169"/>
      <c r="L143" s="201"/>
    </row>
    <row r="144" spans="1:64" ht="13.5" hidden="1" outlineLevel="1" thickBot="1" x14ac:dyDescent="0.35">
      <c r="C144" s="163" t="str">
        <f>C169</f>
        <v>Benzin / Ethanol</v>
      </c>
      <c r="D144" s="80"/>
      <c r="E144" s="169" t="s">
        <v>314</v>
      </c>
      <c r="F144" s="162"/>
      <c r="G144" s="162"/>
      <c r="H144" s="162"/>
      <c r="I144" s="162"/>
      <c r="J144" s="162"/>
      <c r="K144" s="162"/>
      <c r="L144" s="162"/>
      <c r="M144" s="162"/>
      <c r="N144" s="162"/>
      <c r="O144" s="162"/>
      <c r="P144" s="162"/>
      <c r="Q144" s="162"/>
    </row>
    <row r="145" spans="2:17" ht="5.5" hidden="1" customHeight="1" outlineLevel="1" thickTop="1" x14ac:dyDescent="0.3">
      <c r="C145" s="163"/>
      <c r="D145" s="80"/>
      <c r="E145" s="169"/>
      <c r="L145" s="201"/>
    </row>
    <row r="146" spans="2:17" ht="13.5" hidden="1" outlineLevel="1" thickBot="1" x14ac:dyDescent="0.35">
      <c r="C146" s="163" t="str">
        <f>C171</f>
        <v>LPG (verflüssigtes Erdölgas)</v>
      </c>
      <c r="D146" s="80"/>
      <c r="E146" s="169" t="s">
        <v>5</v>
      </c>
      <c r="F146" s="162"/>
      <c r="G146" s="162"/>
      <c r="H146" s="162"/>
      <c r="I146" s="162"/>
      <c r="J146" s="162"/>
      <c r="K146" s="162"/>
      <c r="L146" s="162"/>
      <c r="M146" s="162"/>
      <c r="N146" s="162"/>
      <c r="O146" s="162"/>
      <c r="P146" s="162"/>
      <c r="Q146" s="162"/>
    </row>
    <row r="147" spans="2:17" ht="5.5" hidden="1" customHeight="1" outlineLevel="1" thickTop="1" x14ac:dyDescent="0.3">
      <c r="C147" s="163"/>
      <c r="D147" s="80"/>
      <c r="E147" s="169"/>
      <c r="L147" s="201"/>
    </row>
    <row r="148" spans="2:17" s="80" customFormat="1" ht="13.5" hidden="1" outlineLevel="1" thickBot="1" x14ac:dyDescent="0.35">
      <c r="B148" s="223"/>
      <c r="C148" s="163" t="str">
        <f>C173</f>
        <v>LNG (verflüssigtes Erdgas)</v>
      </c>
      <c r="E148" s="169" t="s">
        <v>179</v>
      </c>
      <c r="F148" s="224"/>
      <c r="G148" s="224"/>
      <c r="H148" s="224"/>
      <c r="I148" s="224"/>
      <c r="J148" s="224"/>
      <c r="K148" s="224"/>
      <c r="L148" s="224"/>
      <c r="M148" s="224"/>
      <c r="N148" s="224"/>
      <c r="O148" s="224"/>
      <c r="P148" s="224"/>
      <c r="Q148" s="224"/>
    </row>
    <row r="149" spans="2:17" s="80" customFormat="1" ht="5.5" hidden="1" customHeight="1" outlineLevel="1" thickTop="1" x14ac:dyDescent="0.3">
      <c r="B149" s="223"/>
      <c r="C149" s="163"/>
      <c r="E149" s="169"/>
      <c r="M149" s="137"/>
    </row>
    <row r="150" spans="2:17" s="80" customFormat="1" ht="13.5" hidden="1" outlineLevel="1" thickBot="1" x14ac:dyDescent="0.35">
      <c r="B150" s="223"/>
      <c r="C150" s="163" t="str">
        <f>C175</f>
        <v>CNG (komprimiertes Erdgas)</v>
      </c>
      <c r="E150" s="169" t="s">
        <v>179</v>
      </c>
      <c r="F150" s="224"/>
      <c r="G150" s="224"/>
      <c r="H150" s="224"/>
      <c r="I150" s="224"/>
      <c r="J150" s="224"/>
      <c r="K150" s="224"/>
      <c r="L150" s="224"/>
      <c r="M150" s="224"/>
      <c r="N150" s="224"/>
      <c r="O150" s="224"/>
      <c r="P150" s="224"/>
      <c r="Q150" s="224"/>
    </row>
    <row r="151" spans="2:17" s="80" customFormat="1" ht="5.5" hidden="1" customHeight="1" outlineLevel="1" thickTop="1" x14ac:dyDescent="0.3">
      <c r="B151" s="223"/>
      <c r="C151" s="163"/>
      <c r="E151" s="169"/>
      <c r="M151" s="137"/>
    </row>
    <row r="152" spans="2:17" s="80" customFormat="1" ht="13.5" hidden="1" outlineLevel="1" thickBot="1" x14ac:dyDescent="0.35">
      <c r="B152" s="223"/>
      <c r="C152" s="163" t="str">
        <f>C177</f>
        <v>Wasserstoff</v>
      </c>
      <c r="E152" s="169" t="s">
        <v>5</v>
      </c>
      <c r="F152" s="224"/>
      <c r="G152" s="224"/>
      <c r="H152" s="224"/>
      <c r="I152" s="224"/>
      <c r="J152" s="224"/>
      <c r="K152" s="224"/>
      <c r="L152" s="224"/>
      <c r="M152" s="224"/>
      <c r="N152" s="224"/>
      <c r="O152" s="224"/>
      <c r="P152" s="224"/>
      <c r="Q152" s="224"/>
    </row>
    <row r="153" spans="2:17" s="80" customFormat="1" ht="5.5" hidden="1" customHeight="1" outlineLevel="1" thickTop="1" x14ac:dyDescent="0.3">
      <c r="B153" s="223"/>
      <c r="C153" s="163"/>
      <c r="E153" s="169"/>
      <c r="M153" s="137"/>
    </row>
    <row r="154" spans="2:17" s="80" customFormat="1" ht="13.5" hidden="1" outlineLevel="1" thickBot="1" x14ac:dyDescent="0.35">
      <c r="B154" s="223"/>
      <c r="C154" s="163" t="str">
        <f>C179</f>
        <v>Wasser</v>
      </c>
      <c r="E154" s="169" t="s">
        <v>27</v>
      </c>
      <c r="F154" s="224"/>
      <c r="G154" s="224"/>
      <c r="H154" s="224"/>
      <c r="I154" s="224"/>
      <c r="J154" s="224"/>
      <c r="K154" s="224"/>
      <c r="L154" s="224"/>
      <c r="M154" s="224"/>
      <c r="N154" s="224"/>
      <c r="O154" s="224"/>
      <c r="P154" s="224"/>
      <c r="Q154" s="224"/>
    </row>
    <row r="155" spans="2:17" s="80" customFormat="1" ht="5.5" hidden="1" customHeight="1" outlineLevel="1" thickTop="1" x14ac:dyDescent="0.3">
      <c r="B155" s="223"/>
      <c r="C155" s="163"/>
      <c r="E155" s="169"/>
      <c r="M155" s="137"/>
    </row>
    <row r="156" spans="2:17" ht="13.5" hidden="1" outlineLevel="1" thickBot="1" x14ac:dyDescent="0.35">
      <c r="C156" s="163" t="str">
        <f>C181</f>
        <v>An Schiffe verkaufte Wassermenge</v>
      </c>
      <c r="D156" s="80"/>
      <c r="E156" s="169" t="s">
        <v>27</v>
      </c>
      <c r="F156" s="162"/>
      <c r="G156" s="162"/>
      <c r="H156" s="162"/>
      <c r="I156" s="162"/>
      <c r="J156" s="162"/>
      <c r="K156" s="162"/>
      <c r="L156" s="162"/>
      <c r="M156" s="162"/>
      <c r="N156" s="162"/>
      <c r="O156" s="162"/>
      <c r="P156" s="162"/>
      <c r="Q156" s="162"/>
    </row>
    <row r="157" spans="2:17" ht="5.5" hidden="1" customHeight="1" outlineLevel="1" thickTop="1" x14ac:dyDescent="0.3">
      <c r="C157" s="163"/>
      <c r="D157" s="80"/>
      <c r="E157" s="169"/>
      <c r="L157" s="201"/>
    </row>
    <row r="158" spans="2:17" ht="13.5" hidden="1" outlineLevel="1" thickBot="1" x14ac:dyDescent="0.35">
      <c r="C158" s="163" t="s">
        <v>249</v>
      </c>
      <c r="D158" s="80"/>
      <c r="E158" s="169"/>
      <c r="F158" s="162"/>
      <c r="G158" s="162"/>
      <c r="H158" s="162"/>
      <c r="I158" s="162"/>
      <c r="J158" s="162"/>
      <c r="K158" s="162"/>
      <c r="L158" s="162"/>
      <c r="M158" s="162"/>
      <c r="N158" s="162"/>
      <c r="O158" s="162"/>
      <c r="P158" s="162"/>
      <c r="Q158" s="162"/>
    </row>
    <row r="159" spans="2:17" collapsed="1" x14ac:dyDescent="0.3">
      <c r="C159" s="152"/>
      <c r="L159" s="201"/>
    </row>
    <row r="160" spans="2:17" x14ac:dyDescent="0.3">
      <c r="C160" s="110"/>
    </row>
    <row r="161" spans="2:14" x14ac:dyDescent="0.3">
      <c r="B161" s="68">
        <f>B136+1</f>
        <v>13</v>
      </c>
      <c r="C161" s="201" t="s">
        <v>250</v>
      </c>
      <c r="F161" s="93"/>
    </row>
    <row r="162" spans="2:14" ht="5.5" customHeight="1" x14ac:dyDescent="0.3">
      <c r="F162" s="93"/>
    </row>
    <row r="163" spans="2:14" x14ac:dyDescent="0.3">
      <c r="B163" s="100"/>
      <c r="C163" s="208" t="s">
        <v>245</v>
      </c>
      <c r="E163" s="169" t="s">
        <v>4</v>
      </c>
      <c r="F163" s="237"/>
      <c r="L163" s="201"/>
    </row>
    <row r="164" spans="2:14" ht="5.5" customHeight="1" x14ac:dyDescent="0.3">
      <c r="B164" s="100"/>
      <c r="C164" s="208"/>
      <c r="L164" s="201"/>
    </row>
    <row r="165" spans="2:14" x14ac:dyDescent="0.3">
      <c r="B165" s="100"/>
      <c r="C165" s="208" t="s">
        <v>246</v>
      </c>
      <c r="E165" s="169" t="s">
        <v>4</v>
      </c>
      <c r="F165" s="237"/>
      <c r="L165" s="201"/>
    </row>
    <row r="166" spans="2:14" ht="5.5" customHeight="1" x14ac:dyDescent="0.3">
      <c r="B166" s="100"/>
      <c r="C166" s="208"/>
      <c r="L166" s="201"/>
    </row>
    <row r="167" spans="2:14" x14ac:dyDescent="0.3">
      <c r="B167" s="100"/>
      <c r="C167" s="208" t="s">
        <v>92</v>
      </c>
      <c r="E167" s="169" t="s">
        <v>314</v>
      </c>
      <c r="F167" s="237"/>
      <c r="H167" s="234" t="s">
        <v>97</v>
      </c>
      <c r="J167" s="142">
        <v>0</v>
      </c>
      <c r="K167" s="12" t="s">
        <v>99</v>
      </c>
      <c r="N167" s="67"/>
    </row>
    <row r="168" spans="2:14" ht="5.5" customHeight="1" x14ac:dyDescent="0.3">
      <c r="B168" s="100"/>
      <c r="C168" s="208"/>
      <c r="H168" s="234"/>
      <c r="L168" s="201"/>
      <c r="N168" s="67"/>
    </row>
    <row r="169" spans="2:14" x14ac:dyDescent="0.3">
      <c r="B169" s="100"/>
      <c r="C169" s="208" t="s">
        <v>341</v>
      </c>
      <c r="E169" s="169" t="s">
        <v>314</v>
      </c>
      <c r="F169" s="237"/>
      <c r="H169" s="234" t="s">
        <v>98</v>
      </c>
      <c r="J169" s="142">
        <v>0</v>
      </c>
      <c r="K169" s="12" t="s">
        <v>100</v>
      </c>
      <c r="N169" s="67"/>
    </row>
    <row r="170" spans="2:14" ht="5.5" customHeight="1" x14ac:dyDescent="0.3">
      <c r="B170" s="100"/>
      <c r="C170" s="208"/>
      <c r="H170" s="15"/>
      <c r="L170" s="201"/>
    </row>
    <row r="171" spans="2:14" x14ac:dyDescent="0.3">
      <c r="B171" s="100"/>
      <c r="C171" s="208" t="s">
        <v>94</v>
      </c>
      <c r="E171" s="169" t="s">
        <v>5</v>
      </c>
      <c r="F171" s="237"/>
      <c r="H171" s="15"/>
      <c r="L171" s="201"/>
    </row>
    <row r="172" spans="2:14" ht="5.5" customHeight="1" x14ac:dyDescent="0.3">
      <c r="B172" s="100"/>
      <c r="C172" s="208"/>
      <c r="H172" s="15"/>
      <c r="L172" s="201"/>
    </row>
    <row r="173" spans="2:14" x14ac:dyDescent="0.3">
      <c r="B173" s="100"/>
      <c r="C173" s="208" t="s">
        <v>93</v>
      </c>
      <c r="E173" s="169" t="s">
        <v>179</v>
      </c>
      <c r="F173" s="237"/>
      <c r="H173" s="15"/>
      <c r="L173" s="201"/>
    </row>
    <row r="174" spans="2:14" ht="5.5" customHeight="1" x14ac:dyDescent="0.3">
      <c r="B174" s="100"/>
      <c r="C174" s="208"/>
      <c r="H174" s="15"/>
      <c r="L174" s="201"/>
    </row>
    <row r="175" spans="2:14" x14ac:dyDescent="0.3">
      <c r="B175" s="100"/>
      <c r="C175" s="208" t="s">
        <v>95</v>
      </c>
      <c r="E175" s="169" t="s">
        <v>179</v>
      </c>
      <c r="F175" s="237"/>
      <c r="H175" s="123"/>
      <c r="L175" s="201"/>
      <c r="N175" s="67"/>
    </row>
    <row r="176" spans="2:14" ht="5.5" customHeight="1" x14ac:dyDescent="0.3">
      <c r="C176" s="208"/>
      <c r="D176" s="199"/>
      <c r="G176" s="15"/>
      <c r="H176" s="15"/>
      <c r="K176" s="200"/>
      <c r="M176" s="201"/>
    </row>
    <row r="177" spans="2:14" x14ac:dyDescent="0.3">
      <c r="C177" s="208" t="s">
        <v>96</v>
      </c>
      <c r="E177" s="169" t="s">
        <v>5</v>
      </c>
      <c r="F177" s="237"/>
      <c r="H177" s="9" t="s">
        <v>101</v>
      </c>
      <c r="J177" s="233" t="s">
        <v>163</v>
      </c>
      <c r="K177" s="200"/>
      <c r="M177" s="201"/>
      <c r="N177" s="67"/>
    </row>
    <row r="178" spans="2:14" ht="5.5" customHeight="1" x14ac:dyDescent="0.3">
      <c r="B178" s="100"/>
      <c r="C178" s="208"/>
      <c r="L178" s="201"/>
    </row>
    <row r="179" spans="2:14" x14ac:dyDescent="0.3">
      <c r="B179" s="100"/>
      <c r="C179" s="208" t="s">
        <v>247</v>
      </c>
      <c r="E179" s="169" t="s">
        <v>27</v>
      </c>
      <c r="F179" s="237"/>
      <c r="L179" s="201"/>
    </row>
    <row r="180" spans="2:14" ht="5.5" customHeight="1" x14ac:dyDescent="0.3">
      <c r="B180" s="100"/>
      <c r="C180" s="208"/>
      <c r="L180" s="201"/>
    </row>
    <row r="181" spans="2:14" x14ac:dyDescent="0.3">
      <c r="B181" s="100"/>
      <c r="C181" s="208" t="s">
        <v>248</v>
      </c>
      <c r="E181" s="169" t="s">
        <v>27</v>
      </c>
      <c r="F181" s="237"/>
      <c r="L181" s="201"/>
    </row>
    <row r="182" spans="2:14" x14ac:dyDescent="0.3">
      <c r="B182" s="100"/>
      <c r="C182" s="156"/>
      <c r="L182" s="201"/>
    </row>
    <row r="183" spans="2:14" x14ac:dyDescent="0.3">
      <c r="C183" s="201" t="s">
        <v>306</v>
      </c>
      <c r="K183" s="200"/>
      <c r="M183" s="201"/>
      <c r="N183" s="67"/>
    </row>
    <row r="184" spans="2:14" ht="5.5" customHeight="1" x14ac:dyDescent="0.3">
      <c r="C184" s="179"/>
      <c r="D184" s="231"/>
      <c r="K184" s="200"/>
      <c r="M184" s="201"/>
    </row>
    <row r="185" spans="2:14" x14ac:dyDescent="0.3">
      <c r="C185" s="179"/>
      <c r="D185" s="271"/>
      <c r="E185" s="271"/>
      <c r="F185" s="271"/>
      <c r="G185" s="271"/>
      <c r="H185" s="271"/>
      <c r="K185" s="200"/>
      <c r="M185" s="201"/>
    </row>
    <row r="186" spans="2:14" x14ac:dyDescent="0.3">
      <c r="B186" s="100"/>
      <c r="C186" s="179"/>
      <c r="D186" s="271"/>
      <c r="E186" s="271"/>
      <c r="F186" s="271"/>
      <c r="G186" s="271"/>
      <c r="H186" s="271"/>
      <c r="K186" s="200"/>
      <c r="M186" s="201"/>
    </row>
    <row r="187" spans="2:14" x14ac:dyDescent="0.3">
      <c r="B187" s="100"/>
      <c r="C187" s="179"/>
      <c r="K187" s="200"/>
      <c r="M187" s="201"/>
    </row>
    <row r="188" spans="2:14" x14ac:dyDescent="0.3">
      <c r="B188" s="72"/>
      <c r="C188" s="201" t="s">
        <v>297</v>
      </c>
      <c r="D188" s="10"/>
      <c r="F188" s="121"/>
      <c r="K188" s="200"/>
      <c r="M188" s="201"/>
      <c r="N188" s="67"/>
    </row>
    <row r="189" spans="2:14" ht="5.5" customHeight="1" x14ac:dyDescent="0.3">
      <c r="B189" s="100"/>
      <c r="C189" s="9"/>
      <c r="D189" s="199"/>
      <c r="E189" s="200"/>
      <c r="K189" s="200"/>
      <c r="M189" s="201"/>
    </row>
    <row r="190" spans="2:14" x14ac:dyDescent="0.3">
      <c r="B190" s="100"/>
      <c r="C190" s="9"/>
      <c r="D190" s="272" t="s">
        <v>163</v>
      </c>
      <c r="E190" s="272"/>
      <c r="F190" s="272"/>
      <c r="G190" s="272"/>
      <c r="H190" s="272"/>
      <c r="J190" s="77"/>
      <c r="K190" s="201" t="str">
        <f>IF(D190=D311,"g CO2e/kWh","")</f>
        <v/>
      </c>
      <c r="M190" s="201"/>
    </row>
    <row r="191" spans="2:14" ht="5.5" customHeight="1" x14ac:dyDescent="0.3">
      <c r="B191" s="100"/>
      <c r="C191" s="9"/>
      <c r="D191" s="199"/>
      <c r="E191" s="202"/>
      <c r="K191" s="200"/>
      <c r="M191" s="201"/>
    </row>
    <row r="192" spans="2:14" x14ac:dyDescent="0.3">
      <c r="B192" s="100"/>
      <c r="C192" s="231"/>
      <c r="D192" s="231" t="str">
        <f>IF(D190=D312,"Wenn möglich, spezifizieren Sie bitte den Strommix.","")</f>
        <v/>
      </c>
      <c r="E192" s="202"/>
      <c r="F192" s="202"/>
      <c r="G192" s="277"/>
      <c r="H192" s="277"/>
      <c r="I192" s="277"/>
      <c r="J192" s="277"/>
      <c r="K192" s="236"/>
      <c r="M192" s="201"/>
    </row>
    <row r="193" spans="2:13" x14ac:dyDescent="0.3">
      <c r="B193" s="100"/>
      <c r="C193" s="231"/>
      <c r="D193" s="231"/>
      <c r="E193" s="202"/>
      <c r="F193" s="202"/>
      <c r="G193" s="277"/>
      <c r="H193" s="277"/>
      <c r="I193" s="277"/>
      <c r="J193" s="277"/>
      <c r="K193" s="236"/>
      <c r="M193" s="201"/>
    </row>
    <row r="194" spans="2:13" x14ac:dyDescent="0.3">
      <c r="B194" s="100"/>
      <c r="C194" s="231"/>
      <c r="D194" s="231"/>
      <c r="E194" s="202"/>
      <c r="F194" s="202"/>
      <c r="G194" s="202"/>
      <c r="H194" s="202"/>
      <c r="I194" s="202"/>
      <c r="J194" s="202"/>
      <c r="K194" s="236"/>
      <c r="M194" s="201"/>
    </row>
    <row r="195" spans="2:13" x14ac:dyDescent="0.3">
      <c r="B195" s="68">
        <f>B161+1</f>
        <v>14</v>
      </c>
      <c r="C195" s="201" t="s">
        <v>251</v>
      </c>
      <c r="F195" s="93"/>
      <c r="L195" s="201"/>
    </row>
    <row r="196" spans="2:13" ht="5.5" customHeight="1" x14ac:dyDescent="0.3">
      <c r="F196" s="93"/>
      <c r="L196" s="201"/>
    </row>
    <row r="197" spans="2:13" x14ac:dyDescent="0.3">
      <c r="B197" s="100"/>
      <c r="C197" s="207" t="s">
        <v>379</v>
      </c>
      <c r="E197" s="169" t="s">
        <v>4</v>
      </c>
      <c r="F197" s="237"/>
      <c r="H197" s="231" t="s">
        <v>254</v>
      </c>
      <c r="I197" s="231"/>
      <c r="J197" s="237"/>
      <c r="K197" s="168" t="s">
        <v>2</v>
      </c>
      <c r="L197" s="201"/>
    </row>
    <row r="198" spans="2:13" ht="5.5" customHeight="1" x14ac:dyDescent="0.3">
      <c r="B198" s="100"/>
      <c r="C198" s="207"/>
      <c r="H198" s="231"/>
      <c r="I198" s="231"/>
      <c r="L198" s="201"/>
    </row>
    <row r="199" spans="2:13" x14ac:dyDescent="0.3">
      <c r="B199" s="100"/>
      <c r="C199" s="207" t="s">
        <v>252</v>
      </c>
      <c r="E199" s="169" t="s">
        <v>4</v>
      </c>
      <c r="F199" s="237"/>
      <c r="H199" s="231" t="s">
        <v>255</v>
      </c>
      <c r="I199" s="231"/>
      <c r="J199" s="237"/>
      <c r="K199" s="168" t="s">
        <v>2</v>
      </c>
      <c r="L199" s="201"/>
    </row>
    <row r="200" spans="2:13" ht="5.5" customHeight="1" x14ac:dyDescent="0.3">
      <c r="B200" s="100"/>
      <c r="C200" s="207"/>
      <c r="H200" s="231"/>
      <c r="I200" s="231"/>
      <c r="L200" s="201"/>
    </row>
    <row r="201" spans="2:13" ht="13" customHeight="1" x14ac:dyDescent="0.3">
      <c r="B201" s="100"/>
      <c r="C201" s="207" t="s">
        <v>380</v>
      </c>
      <c r="E201" s="169" t="s">
        <v>4</v>
      </c>
      <c r="F201" s="237"/>
      <c r="H201" s="292" t="s">
        <v>256</v>
      </c>
      <c r="I201" s="292"/>
      <c r="J201" s="293"/>
      <c r="L201" s="201"/>
    </row>
    <row r="202" spans="2:13" ht="5.5" customHeight="1" x14ac:dyDescent="0.3">
      <c r="B202" s="100"/>
      <c r="C202" s="165"/>
      <c r="H202" s="292"/>
      <c r="I202" s="292"/>
      <c r="J202" s="293"/>
      <c r="L202" s="201"/>
    </row>
    <row r="203" spans="2:13" x14ac:dyDescent="0.3">
      <c r="B203" s="100"/>
      <c r="C203" s="207" t="s">
        <v>253</v>
      </c>
      <c r="E203" s="169" t="s">
        <v>4</v>
      </c>
      <c r="F203" s="237"/>
      <c r="H203" s="292"/>
      <c r="I203" s="292"/>
      <c r="J203" s="293"/>
      <c r="L203" s="201"/>
    </row>
    <row r="204" spans="2:13" ht="5.5" customHeight="1" x14ac:dyDescent="0.3">
      <c r="B204" s="100"/>
      <c r="C204" s="102"/>
      <c r="L204" s="201"/>
    </row>
    <row r="205" spans="2:13" x14ac:dyDescent="0.3">
      <c r="B205" s="100"/>
      <c r="C205" s="156"/>
      <c r="L205" s="201"/>
    </row>
    <row r="206" spans="2:13" ht="13" customHeight="1" x14ac:dyDescent="0.3">
      <c r="B206" s="72">
        <f>B195+1</f>
        <v>15</v>
      </c>
      <c r="C206" s="201" t="s">
        <v>257</v>
      </c>
      <c r="F206" s="291" t="s">
        <v>403</v>
      </c>
      <c r="G206" s="291" t="s">
        <v>404</v>
      </c>
      <c r="H206" s="291" t="s">
        <v>381</v>
      </c>
      <c r="I206" s="291" t="s">
        <v>382</v>
      </c>
      <c r="J206" s="291" t="s">
        <v>233</v>
      </c>
      <c r="K206" s="291" t="s">
        <v>237</v>
      </c>
      <c r="L206" s="291" t="s">
        <v>264</v>
      </c>
    </row>
    <row r="207" spans="2:13" x14ac:dyDescent="0.3">
      <c r="B207" s="100"/>
      <c r="F207" s="291"/>
      <c r="G207" s="291"/>
      <c r="H207" s="291"/>
      <c r="I207" s="291"/>
      <c r="J207" s="291"/>
      <c r="K207" s="291"/>
      <c r="L207" s="291"/>
    </row>
    <row r="208" spans="2:13" x14ac:dyDescent="0.3">
      <c r="B208" s="100"/>
      <c r="F208" s="291"/>
      <c r="G208" s="291"/>
      <c r="H208" s="291"/>
      <c r="I208" s="291"/>
      <c r="J208" s="291"/>
      <c r="K208" s="291"/>
      <c r="L208" s="291"/>
    </row>
    <row r="209" spans="2:17" ht="5.5" customHeight="1" x14ac:dyDescent="0.3">
      <c r="B209" s="100"/>
      <c r="C209" s="156"/>
      <c r="L209" s="201"/>
    </row>
    <row r="210" spans="2:17" ht="13" customHeight="1" x14ac:dyDescent="0.3">
      <c r="B210" s="100"/>
      <c r="C210" s="207" t="s">
        <v>258</v>
      </c>
      <c r="E210" s="164"/>
      <c r="F210" s="172"/>
      <c r="G210" s="104"/>
      <c r="H210" s="104"/>
      <c r="I210" s="104"/>
      <c r="J210" s="104"/>
      <c r="K210" s="104"/>
      <c r="L210" s="13"/>
      <c r="Q210" s="101"/>
    </row>
    <row r="211" spans="2:17" ht="5.5" customHeight="1" x14ac:dyDescent="0.3">
      <c r="B211" s="100"/>
      <c r="C211" s="207"/>
      <c r="F211" s="173"/>
      <c r="G211" s="161"/>
      <c r="H211" s="161"/>
      <c r="I211" s="161"/>
      <c r="J211" s="161"/>
      <c r="K211" s="161"/>
      <c r="L211" s="174"/>
      <c r="Q211" s="99"/>
    </row>
    <row r="212" spans="2:17" x14ac:dyDescent="0.3">
      <c r="B212" s="100"/>
      <c r="C212" s="207" t="s">
        <v>259</v>
      </c>
      <c r="E212" s="169" t="s">
        <v>30</v>
      </c>
      <c r="F212" s="172"/>
      <c r="G212" s="104"/>
      <c r="H212" s="104"/>
      <c r="I212" s="104"/>
      <c r="J212" s="104"/>
      <c r="K212" s="104"/>
      <c r="L212" s="13"/>
      <c r="Q212" s="101"/>
    </row>
    <row r="213" spans="2:17" ht="5.5" customHeight="1" x14ac:dyDescent="0.3">
      <c r="B213" s="100"/>
      <c r="C213" s="207"/>
      <c r="F213" s="173"/>
      <c r="G213" s="161"/>
      <c r="H213" s="161"/>
      <c r="I213" s="161"/>
      <c r="J213" s="161"/>
      <c r="K213" s="161"/>
      <c r="L213" s="174"/>
      <c r="Q213" s="75"/>
    </row>
    <row r="214" spans="2:17" x14ac:dyDescent="0.3">
      <c r="B214" s="100"/>
      <c r="C214" s="207" t="s">
        <v>260</v>
      </c>
      <c r="E214" s="164"/>
      <c r="F214" s="172"/>
      <c r="G214" s="104"/>
      <c r="H214" s="104"/>
      <c r="I214" s="104"/>
      <c r="J214" s="104"/>
      <c r="K214" s="104"/>
      <c r="L214" s="13"/>
      <c r="N214" s="67"/>
      <c r="Q214" s="101"/>
    </row>
    <row r="215" spans="2:17" ht="5.5" customHeight="1" x14ac:dyDescent="0.3">
      <c r="B215" s="100"/>
      <c r="C215" s="207"/>
      <c r="F215" s="173"/>
      <c r="G215" s="161"/>
      <c r="H215" s="161"/>
      <c r="I215" s="161"/>
      <c r="J215" s="161"/>
      <c r="K215" s="161"/>
      <c r="L215" s="174"/>
      <c r="Q215" s="75"/>
    </row>
    <row r="216" spans="2:17" x14ac:dyDescent="0.3">
      <c r="B216" s="100"/>
      <c r="C216" s="207" t="s">
        <v>261</v>
      </c>
      <c r="E216" s="169" t="s">
        <v>4</v>
      </c>
      <c r="F216" s="172"/>
      <c r="G216" s="104"/>
      <c r="H216" s="104"/>
      <c r="I216" s="104"/>
      <c r="J216" s="104"/>
      <c r="K216" s="104"/>
      <c r="L216" s="13"/>
      <c r="Q216" s="101"/>
    </row>
    <row r="217" spans="2:17" ht="5.5" customHeight="1" x14ac:dyDescent="0.3">
      <c r="B217" s="100"/>
      <c r="C217" s="207"/>
      <c r="F217" s="173"/>
      <c r="G217" s="161"/>
      <c r="H217" s="161"/>
      <c r="I217" s="161"/>
      <c r="J217" s="161"/>
      <c r="K217" s="161"/>
      <c r="L217" s="174"/>
      <c r="Q217" s="75"/>
    </row>
    <row r="218" spans="2:17" x14ac:dyDescent="0.3">
      <c r="B218" s="100"/>
      <c r="C218" s="207" t="s">
        <v>262</v>
      </c>
      <c r="E218" s="169" t="s">
        <v>314</v>
      </c>
      <c r="F218" s="172"/>
      <c r="G218" s="104"/>
      <c r="H218" s="104"/>
      <c r="I218" s="104"/>
      <c r="J218" s="104"/>
      <c r="K218" s="104"/>
      <c r="L218" s="13"/>
      <c r="Q218" s="101"/>
    </row>
    <row r="219" spans="2:17" ht="5.5" customHeight="1" x14ac:dyDescent="0.3">
      <c r="B219" s="100"/>
      <c r="C219" s="207"/>
      <c r="F219" s="173"/>
      <c r="G219" s="161"/>
      <c r="H219" s="161"/>
      <c r="I219" s="161"/>
      <c r="J219" s="161"/>
      <c r="K219" s="161"/>
      <c r="L219" s="174"/>
    </row>
    <row r="220" spans="2:17" x14ac:dyDescent="0.3">
      <c r="B220" s="100"/>
      <c r="C220" s="207" t="s">
        <v>291</v>
      </c>
      <c r="F220" s="288"/>
      <c r="G220" s="289"/>
      <c r="H220" s="289"/>
      <c r="I220" s="289"/>
      <c r="J220" s="289"/>
      <c r="K220" s="289"/>
      <c r="L220" s="290"/>
    </row>
    <row r="221" spans="2:17" ht="14.5" customHeight="1" x14ac:dyDescent="0.3">
      <c r="B221" s="100"/>
      <c r="C221" s="207" t="s">
        <v>263</v>
      </c>
      <c r="F221" s="288"/>
      <c r="G221" s="289"/>
      <c r="H221" s="289"/>
      <c r="I221" s="289"/>
      <c r="J221" s="289"/>
      <c r="K221" s="289"/>
      <c r="L221" s="290"/>
    </row>
    <row r="222" spans="2:17" ht="40" customHeight="1" x14ac:dyDescent="0.3">
      <c r="B222" s="100"/>
      <c r="C222" s="75"/>
      <c r="F222" s="288"/>
      <c r="G222" s="289"/>
      <c r="H222" s="289"/>
      <c r="I222" s="289"/>
      <c r="J222" s="289"/>
      <c r="K222" s="289"/>
      <c r="L222" s="290"/>
    </row>
    <row r="223" spans="2:17" x14ac:dyDescent="0.3">
      <c r="B223" s="100"/>
      <c r="C223" s="156"/>
      <c r="L223" s="201"/>
    </row>
    <row r="224" spans="2:17" x14ac:dyDescent="0.3">
      <c r="B224" s="72">
        <f>B206+1</f>
        <v>16</v>
      </c>
      <c r="C224" s="201" t="s">
        <v>257</v>
      </c>
      <c r="F224" s="286" t="s">
        <v>383</v>
      </c>
      <c r="G224" s="286" t="s">
        <v>384</v>
      </c>
      <c r="H224" s="286" t="s">
        <v>385</v>
      </c>
      <c r="I224" s="286" t="s">
        <v>386</v>
      </c>
      <c r="L224" s="201"/>
    </row>
    <row r="225" spans="2:12" x14ac:dyDescent="0.3">
      <c r="B225" s="100"/>
      <c r="F225" s="287"/>
      <c r="G225" s="287"/>
      <c r="H225" s="287"/>
      <c r="I225" s="287"/>
      <c r="L225" s="201"/>
    </row>
    <row r="226" spans="2:12" ht="5.5" customHeight="1" x14ac:dyDescent="0.3">
      <c r="B226" s="100"/>
      <c r="L226" s="201"/>
    </row>
    <row r="227" spans="2:12" ht="13" customHeight="1" x14ac:dyDescent="0.3">
      <c r="B227" s="100"/>
      <c r="C227" s="156" t="s">
        <v>387</v>
      </c>
      <c r="F227" s="172"/>
      <c r="G227" s="104"/>
      <c r="H227" s="104"/>
      <c r="I227" s="13"/>
      <c r="L227" s="201"/>
    </row>
    <row r="228" spans="2:12" ht="5.5" customHeight="1" x14ac:dyDescent="0.3">
      <c r="B228" s="100"/>
      <c r="C228" s="156"/>
      <c r="F228" s="173"/>
      <c r="G228" s="161"/>
      <c r="H228" s="161"/>
      <c r="I228" s="174"/>
      <c r="L228" s="201"/>
    </row>
    <row r="229" spans="2:12" ht="13" customHeight="1" x14ac:dyDescent="0.3">
      <c r="B229" s="100"/>
      <c r="C229" s="156" t="s">
        <v>265</v>
      </c>
      <c r="E229" s="93" t="s">
        <v>8</v>
      </c>
      <c r="F229" s="172"/>
      <c r="G229" s="104"/>
      <c r="H229" s="104"/>
      <c r="I229" s="13"/>
      <c r="L229" s="201"/>
    </row>
    <row r="230" spans="2:12" ht="5.5" customHeight="1" x14ac:dyDescent="0.3">
      <c r="B230" s="100"/>
      <c r="C230" s="156"/>
      <c r="F230" s="173"/>
      <c r="G230" s="161"/>
      <c r="H230" s="161"/>
      <c r="I230" s="174"/>
      <c r="L230" s="201"/>
    </row>
    <row r="231" spans="2:12" ht="13" customHeight="1" x14ac:dyDescent="0.3">
      <c r="B231" s="100"/>
      <c r="C231" s="208" t="s">
        <v>94</v>
      </c>
      <c r="E231" s="169" t="s">
        <v>5</v>
      </c>
      <c r="F231" s="172"/>
      <c r="G231" s="104"/>
      <c r="H231" s="104"/>
      <c r="I231" s="13"/>
      <c r="L231" s="201"/>
    </row>
    <row r="232" spans="2:12" ht="5.5" customHeight="1" x14ac:dyDescent="0.3">
      <c r="B232" s="100"/>
      <c r="C232" s="208"/>
      <c r="F232" s="173"/>
      <c r="G232" s="161"/>
      <c r="H232" s="161"/>
      <c r="I232" s="174"/>
      <c r="L232" s="201"/>
    </row>
    <row r="233" spans="2:12" ht="13" customHeight="1" x14ac:dyDescent="0.3">
      <c r="B233" s="100"/>
      <c r="C233" s="208" t="s">
        <v>93</v>
      </c>
      <c r="E233" s="169" t="s">
        <v>179</v>
      </c>
      <c r="F233" s="172"/>
      <c r="G233" s="104"/>
      <c r="H233" s="104"/>
      <c r="I233" s="13"/>
      <c r="L233" s="201"/>
    </row>
    <row r="234" spans="2:12" ht="5.5" customHeight="1" x14ac:dyDescent="0.3">
      <c r="B234" s="100"/>
      <c r="C234" s="208"/>
      <c r="F234" s="173"/>
      <c r="G234" s="161"/>
      <c r="H234" s="161"/>
      <c r="I234" s="174"/>
      <c r="L234" s="201"/>
    </row>
    <row r="235" spans="2:12" ht="13" customHeight="1" x14ac:dyDescent="0.3">
      <c r="B235" s="100"/>
      <c r="C235" s="208" t="s">
        <v>95</v>
      </c>
      <c r="E235" s="169" t="s">
        <v>179</v>
      </c>
      <c r="F235" s="172"/>
      <c r="G235" s="104"/>
      <c r="H235" s="104"/>
      <c r="I235" s="13"/>
      <c r="L235" s="201"/>
    </row>
    <row r="236" spans="2:12" ht="5.5" customHeight="1" x14ac:dyDescent="0.3">
      <c r="B236" s="100"/>
      <c r="C236" s="208"/>
      <c r="F236" s="173"/>
      <c r="G236" s="161"/>
      <c r="H236" s="161"/>
      <c r="I236" s="174"/>
      <c r="L236" s="201"/>
    </row>
    <row r="237" spans="2:12" ht="13" customHeight="1" x14ac:dyDescent="0.3">
      <c r="B237" s="100"/>
      <c r="C237" s="208" t="s">
        <v>96</v>
      </c>
      <c r="E237" s="169" t="s">
        <v>5</v>
      </c>
      <c r="F237" s="172"/>
      <c r="G237" s="104"/>
      <c r="H237" s="104"/>
      <c r="I237" s="13"/>
      <c r="L237" s="201"/>
    </row>
    <row r="238" spans="2:12" ht="5.5" customHeight="1" x14ac:dyDescent="0.3">
      <c r="B238" s="100"/>
      <c r="C238" s="208"/>
      <c r="F238" s="173"/>
      <c r="G238" s="161"/>
      <c r="H238" s="161"/>
      <c r="I238" s="174"/>
      <c r="L238" s="201"/>
    </row>
    <row r="239" spans="2:12" x14ac:dyDescent="0.3">
      <c r="B239" s="100"/>
      <c r="C239" s="207" t="s">
        <v>291</v>
      </c>
      <c r="E239" s="164"/>
      <c r="F239" s="288"/>
      <c r="G239" s="289"/>
      <c r="H239" s="289"/>
      <c r="I239" s="290"/>
      <c r="L239" s="201"/>
    </row>
    <row r="240" spans="2:12" ht="14.5" customHeight="1" x14ac:dyDescent="0.3">
      <c r="B240" s="100"/>
      <c r="C240" s="207" t="s">
        <v>263</v>
      </c>
      <c r="F240" s="288"/>
      <c r="G240" s="289"/>
      <c r="H240" s="289"/>
      <c r="I240" s="290"/>
      <c r="L240" s="201"/>
    </row>
    <row r="241" spans="2:14" ht="40" customHeight="1" x14ac:dyDescent="0.3">
      <c r="C241" s="110"/>
      <c r="F241" s="288"/>
      <c r="G241" s="289"/>
      <c r="H241" s="289"/>
      <c r="I241" s="290"/>
    </row>
    <row r="242" spans="2:14" ht="13" customHeight="1" x14ac:dyDescent="0.3">
      <c r="C242" s="110"/>
    </row>
    <row r="243" spans="2:14" s="200" customFormat="1" x14ac:dyDescent="0.3">
      <c r="B243" s="197" t="s">
        <v>126</v>
      </c>
      <c r="C243" s="201"/>
      <c r="D243" s="201"/>
      <c r="E243" s="201"/>
      <c r="F243" s="201"/>
      <c r="G243" s="201"/>
      <c r="H243" s="201"/>
      <c r="I243" s="201"/>
      <c r="J243" s="201"/>
      <c r="K243" s="201"/>
      <c r="N243" s="201"/>
    </row>
    <row r="244" spans="2:14" s="200" customFormat="1" ht="5.5" customHeight="1" x14ac:dyDescent="0.3">
      <c r="B244" s="198"/>
      <c r="C244" s="199"/>
      <c r="D244" s="199"/>
      <c r="E244" s="199"/>
      <c r="F244" s="199"/>
      <c r="G244" s="201"/>
      <c r="H244" s="201"/>
      <c r="I244" s="201"/>
      <c r="J244" s="201"/>
      <c r="K244" s="201"/>
      <c r="N244" s="201"/>
    </row>
    <row r="245" spans="2:14" s="200" customFormat="1" ht="13" customHeight="1" x14ac:dyDescent="0.3">
      <c r="B245" s="72">
        <f>B224+1</f>
        <v>17</v>
      </c>
      <c r="C245" s="201" t="s">
        <v>303</v>
      </c>
      <c r="D245" s="201"/>
      <c r="E245" s="201"/>
      <c r="F245" s="201"/>
      <c r="G245" s="201"/>
      <c r="H245" s="267" t="s">
        <v>163</v>
      </c>
      <c r="I245" s="267"/>
      <c r="J245" s="267"/>
      <c r="M245" s="201"/>
    </row>
    <row r="246" spans="2:14" ht="5.5" customHeight="1" x14ac:dyDescent="0.3">
      <c r="B246" s="72"/>
      <c r="K246" s="200"/>
      <c r="M246" s="201"/>
    </row>
    <row r="247" spans="2:14" ht="13" customHeight="1" x14ac:dyDescent="0.3">
      <c r="B247" s="72"/>
      <c r="C247" s="94" t="s">
        <v>304</v>
      </c>
      <c r="D247" s="94"/>
      <c r="E247" s="94"/>
      <c r="H247" s="267" t="s">
        <v>163</v>
      </c>
      <c r="I247" s="267"/>
      <c r="J247" s="267"/>
      <c r="K247" s="200"/>
      <c r="M247" s="201"/>
    </row>
    <row r="248" spans="2:14" ht="5.5" customHeight="1" x14ac:dyDescent="0.3">
      <c r="B248" s="72"/>
      <c r="K248" s="200"/>
      <c r="M248" s="201"/>
    </row>
    <row r="249" spans="2:14" ht="13" customHeight="1" x14ac:dyDescent="0.3">
      <c r="B249" s="72"/>
      <c r="C249" s="94" t="s">
        <v>352</v>
      </c>
      <c r="H249" s="233" t="s">
        <v>163</v>
      </c>
      <c r="K249" s="200"/>
      <c r="M249" s="201"/>
    </row>
    <row r="250" spans="2:14" ht="5.5" customHeight="1" x14ac:dyDescent="0.3">
      <c r="D250" s="92"/>
      <c r="E250" s="92"/>
      <c r="F250" s="92"/>
      <c r="G250" s="92"/>
      <c r="H250" s="92"/>
    </row>
    <row r="251" spans="2:14" ht="13" customHeight="1" x14ac:dyDescent="0.3">
      <c r="C251" s="94" t="s">
        <v>305</v>
      </c>
      <c r="D251" s="92"/>
      <c r="E251" s="92"/>
      <c r="F251" s="264"/>
      <c r="G251" s="264"/>
      <c r="H251" s="264"/>
      <c r="I251" s="264"/>
      <c r="J251" s="264"/>
    </row>
    <row r="252" spans="2:14" ht="13" customHeight="1" x14ac:dyDescent="0.3">
      <c r="D252" s="92"/>
      <c r="E252" s="92"/>
      <c r="F252" s="264"/>
      <c r="G252" s="264"/>
      <c r="H252" s="264"/>
      <c r="I252" s="264"/>
      <c r="J252" s="264"/>
    </row>
    <row r="253" spans="2:14" ht="13" customHeight="1" x14ac:dyDescent="0.3">
      <c r="C253" s="82"/>
    </row>
    <row r="254" spans="2:14" x14ac:dyDescent="0.3">
      <c r="B254" s="197" t="s">
        <v>388</v>
      </c>
    </row>
    <row r="255" spans="2:14" x14ac:dyDescent="0.3">
      <c r="B255" s="197"/>
    </row>
    <row r="256" spans="2:14" x14ac:dyDescent="0.3">
      <c r="B256" s="72">
        <f>B245+1</f>
        <v>18</v>
      </c>
      <c r="C256" s="201" t="s">
        <v>389</v>
      </c>
    </row>
    <row r="257" spans="2:13" ht="5.5" customHeight="1" x14ac:dyDescent="0.3">
      <c r="D257" s="92"/>
      <c r="E257" s="92"/>
      <c r="F257" s="92"/>
      <c r="G257" s="92"/>
      <c r="H257" s="92"/>
    </row>
    <row r="258" spans="2:13" ht="52" customHeight="1" x14ac:dyDescent="0.3">
      <c r="B258" s="197"/>
      <c r="C258" s="267"/>
      <c r="D258" s="267"/>
      <c r="E258" s="267"/>
      <c r="F258" s="267"/>
      <c r="G258" s="267"/>
      <c r="H258" s="267"/>
      <c r="I258" s="267"/>
      <c r="J258" s="267"/>
    </row>
    <row r="259" spans="2:13" x14ac:dyDescent="0.3">
      <c r="B259" s="197"/>
    </row>
    <row r="260" spans="2:13" x14ac:dyDescent="0.3">
      <c r="B260" s="72">
        <f>B256+1</f>
        <v>19</v>
      </c>
      <c r="C260" s="201" t="s">
        <v>390</v>
      </c>
    </row>
    <row r="261" spans="2:13" x14ac:dyDescent="0.3">
      <c r="B261" s="197"/>
      <c r="C261" s="12" t="s">
        <v>283</v>
      </c>
    </row>
    <row r="262" spans="2:13" ht="5.5" customHeight="1" x14ac:dyDescent="0.3">
      <c r="D262" s="92"/>
      <c r="E262" s="92"/>
      <c r="F262" s="92"/>
      <c r="G262" s="92"/>
      <c r="H262" s="92"/>
    </row>
    <row r="263" spans="2:13" ht="52" customHeight="1" x14ac:dyDescent="0.3">
      <c r="B263" s="197"/>
      <c r="C263" s="267"/>
      <c r="D263" s="267"/>
      <c r="E263" s="267"/>
      <c r="F263" s="267"/>
      <c r="G263" s="267"/>
      <c r="H263" s="267"/>
      <c r="I263" s="267"/>
      <c r="J263" s="267"/>
    </row>
    <row r="264" spans="2:13" x14ac:dyDescent="0.3">
      <c r="B264" s="197"/>
    </row>
    <row r="265" spans="2:13" s="102" customFormat="1" ht="52" customHeight="1" x14ac:dyDescent="0.35">
      <c r="B265" s="116"/>
      <c r="C265" s="246" t="s">
        <v>391</v>
      </c>
      <c r="D265" s="246"/>
      <c r="E265" s="246"/>
      <c r="F265" s="246"/>
      <c r="G265" s="246"/>
      <c r="H265" s="246"/>
      <c r="I265" s="247"/>
      <c r="J265" s="247"/>
      <c r="L265" s="138"/>
      <c r="M265" s="138"/>
    </row>
    <row r="266" spans="2:13" ht="13" customHeight="1" x14ac:dyDescent="0.3">
      <c r="C266" s="235"/>
      <c r="D266" s="235"/>
      <c r="E266" s="235"/>
      <c r="F266" s="235"/>
      <c r="G266" s="235"/>
      <c r="H266" s="235"/>
      <c r="I266" s="235"/>
      <c r="J266" s="115"/>
      <c r="K266" s="115"/>
    </row>
    <row r="267" spans="2:13" ht="13" customHeight="1" x14ac:dyDescent="0.3">
      <c r="C267" s="246" t="s">
        <v>158</v>
      </c>
      <c r="D267" s="246"/>
      <c r="E267" s="246"/>
      <c r="F267" s="246"/>
      <c r="G267" s="246"/>
      <c r="H267" s="246"/>
      <c r="I267" s="246"/>
      <c r="J267" s="115"/>
      <c r="K267" s="115"/>
    </row>
    <row r="268" spans="2:13" ht="13" customHeight="1" x14ac:dyDescent="0.3">
      <c r="C268" s="246" t="s">
        <v>159</v>
      </c>
      <c r="D268" s="246"/>
      <c r="E268" s="246"/>
      <c r="F268" s="246"/>
      <c r="G268" s="246"/>
      <c r="H268" s="246"/>
      <c r="I268" s="115"/>
      <c r="J268" s="115"/>
      <c r="K268" s="200"/>
      <c r="M268" s="201"/>
    </row>
    <row r="269" spans="2:13" ht="13" customHeight="1" x14ac:dyDescent="0.3">
      <c r="C269" s="114"/>
      <c r="D269" s="114"/>
      <c r="E269" s="114"/>
      <c r="F269" s="114"/>
      <c r="G269" s="114"/>
      <c r="H269" s="114"/>
      <c r="I269" s="114"/>
      <c r="J269" s="114"/>
      <c r="K269" s="114"/>
    </row>
    <row r="270" spans="2:13" ht="18.5" customHeight="1" x14ac:dyDescent="0.25">
      <c r="B270" s="244" t="s">
        <v>160</v>
      </c>
      <c r="C270" s="244"/>
      <c r="D270" s="244"/>
      <c r="E270" s="244"/>
      <c r="F270" s="244"/>
      <c r="G270" s="244"/>
      <c r="H270" s="244"/>
      <c r="I270" s="244"/>
      <c r="J270" s="244"/>
      <c r="K270" s="244"/>
      <c r="L270" s="244"/>
    </row>
    <row r="271" spans="2:13" x14ac:dyDescent="0.3">
      <c r="B271" s="17"/>
      <c r="C271" s="17"/>
      <c r="D271" s="17"/>
      <c r="E271" s="17"/>
      <c r="F271" s="17"/>
      <c r="G271" s="17"/>
      <c r="H271" s="17"/>
      <c r="I271" s="17"/>
      <c r="J271" s="17"/>
      <c r="K271" s="17"/>
      <c r="L271" s="139"/>
    </row>
    <row r="272" spans="2:13" ht="18.5" customHeight="1" x14ac:dyDescent="0.25">
      <c r="B272" s="244" t="s">
        <v>161</v>
      </c>
      <c r="C272" s="244"/>
      <c r="D272" s="244"/>
      <c r="E272" s="244"/>
      <c r="F272" s="244"/>
      <c r="G272" s="244"/>
      <c r="H272" s="244"/>
      <c r="I272" s="244"/>
      <c r="J272" s="244"/>
      <c r="K272" s="244"/>
      <c r="L272" s="244"/>
    </row>
    <row r="273" spans="2:14" ht="18.5" customHeight="1" x14ac:dyDescent="0.25">
      <c r="B273" s="113"/>
      <c r="C273" s="113"/>
      <c r="D273" s="113"/>
      <c r="E273" s="113"/>
      <c r="F273" s="113"/>
      <c r="G273" s="113"/>
      <c r="H273" s="113"/>
      <c r="I273" s="113"/>
      <c r="J273" s="113"/>
      <c r="K273" s="113"/>
      <c r="L273" s="140"/>
    </row>
    <row r="274" spans="2:14" ht="12.5" x14ac:dyDescent="0.25">
      <c r="B274" s="179" t="s">
        <v>9</v>
      </c>
      <c r="C274" s="201" t="s">
        <v>162</v>
      </c>
    </row>
    <row r="275" spans="2:14" ht="5.5" customHeight="1" x14ac:dyDescent="0.3">
      <c r="C275" s="199"/>
      <c r="D275" s="199"/>
      <c r="E275" s="199"/>
      <c r="F275" s="199"/>
    </row>
    <row r="276" spans="2:14" ht="13" customHeight="1" x14ac:dyDescent="0.25">
      <c r="B276" s="245"/>
      <c r="C276" s="245"/>
      <c r="D276" s="245"/>
      <c r="E276" s="245"/>
      <c r="F276" s="245"/>
      <c r="G276" s="245"/>
      <c r="H276" s="245"/>
      <c r="I276" s="245"/>
      <c r="J276" s="245"/>
      <c r="K276" s="245"/>
      <c r="L276" s="245"/>
    </row>
    <row r="277" spans="2:14" ht="13" customHeight="1" x14ac:dyDescent="0.25">
      <c r="B277" s="245"/>
      <c r="C277" s="245"/>
      <c r="D277" s="245"/>
      <c r="E277" s="245"/>
      <c r="F277" s="245"/>
      <c r="G277" s="245"/>
      <c r="H277" s="245"/>
      <c r="I277" s="245"/>
      <c r="J277" s="245"/>
      <c r="K277" s="245"/>
      <c r="L277" s="245"/>
    </row>
    <row r="278" spans="2:14" ht="13" customHeight="1" x14ac:dyDescent="0.25">
      <c r="B278" s="245"/>
      <c r="C278" s="245"/>
      <c r="D278" s="245"/>
      <c r="E278" s="245"/>
      <c r="F278" s="245"/>
      <c r="G278" s="245"/>
      <c r="H278" s="245"/>
      <c r="I278" s="245"/>
      <c r="J278" s="245"/>
      <c r="K278" s="245"/>
      <c r="L278" s="245"/>
    </row>
    <row r="279" spans="2:14" ht="13" customHeight="1" x14ac:dyDescent="0.25">
      <c r="B279" s="245"/>
      <c r="C279" s="245"/>
      <c r="D279" s="245"/>
      <c r="E279" s="245"/>
      <c r="F279" s="245"/>
      <c r="G279" s="245"/>
      <c r="H279" s="245"/>
      <c r="I279" s="245"/>
      <c r="J279" s="245"/>
      <c r="K279" s="245"/>
      <c r="L279" s="245"/>
    </row>
    <row r="280" spans="2:14" ht="13" customHeight="1" x14ac:dyDescent="0.25">
      <c r="B280" s="245"/>
      <c r="C280" s="245"/>
      <c r="D280" s="245"/>
      <c r="E280" s="245"/>
      <c r="F280" s="245"/>
      <c r="G280" s="245"/>
      <c r="H280" s="245"/>
      <c r="I280" s="245"/>
      <c r="J280" s="245"/>
      <c r="K280" s="245"/>
      <c r="L280" s="245"/>
    </row>
    <row r="281" spans="2:14" ht="13" customHeight="1" x14ac:dyDescent="0.25">
      <c r="B281" s="245"/>
      <c r="C281" s="245"/>
      <c r="D281" s="245"/>
      <c r="E281" s="245"/>
      <c r="F281" s="245"/>
      <c r="G281" s="245"/>
      <c r="H281" s="245"/>
      <c r="I281" s="245"/>
      <c r="J281" s="245"/>
      <c r="K281" s="245"/>
      <c r="L281" s="245"/>
    </row>
    <row r="282" spans="2:14" s="200" customFormat="1" ht="13" customHeight="1" x14ac:dyDescent="0.25">
      <c r="B282" s="245"/>
      <c r="C282" s="245"/>
      <c r="D282" s="245"/>
      <c r="E282" s="245"/>
      <c r="F282" s="245"/>
      <c r="G282" s="245"/>
      <c r="H282" s="245"/>
      <c r="I282" s="245"/>
      <c r="J282" s="245"/>
      <c r="K282" s="245"/>
      <c r="L282" s="245"/>
      <c r="N282" s="201"/>
    </row>
    <row r="283" spans="2:14" s="200" customFormat="1" ht="13" customHeight="1" x14ac:dyDescent="0.25">
      <c r="B283" s="245"/>
      <c r="C283" s="245"/>
      <c r="D283" s="245"/>
      <c r="E283" s="245"/>
      <c r="F283" s="245"/>
      <c r="G283" s="245"/>
      <c r="H283" s="245"/>
      <c r="I283" s="245"/>
      <c r="J283" s="245"/>
      <c r="K283" s="245"/>
      <c r="L283" s="245"/>
      <c r="N283" s="201"/>
    </row>
    <row r="284" spans="2:14" s="200" customFormat="1" ht="13" customHeight="1" x14ac:dyDescent="0.25">
      <c r="B284" s="245"/>
      <c r="C284" s="245"/>
      <c r="D284" s="245"/>
      <c r="E284" s="245"/>
      <c r="F284" s="245"/>
      <c r="G284" s="245"/>
      <c r="H284" s="245"/>
      <c r="I284" s="245"/>
      <c r="J284" s="245"/>
      <c r="K284" s="245"/>
      <c r="L284" s="245"/>
      <c r="N284" s="201"/>
    </row>
    <row r="285" spans="2:14" s="200" customFormat="1" ht="13" customHeight="1" x14ac:dyDescent="0.25">
      <c r="B285" s="245"/>
      <c r="C285" s="245"/>
      <c r="D285" s="245"/>
      <c r="E285" s="245"/>
      <c r="F285" s="245"/>
      <c r="G285" s="245"/>
      <c r="H285" s="245"/>
      <c r="I285" s="245"/>
      <c r="J285" s="245"/>
      <c r="K285" s="245"/>
      <c r="L285" s="245"/>
      <c r="N285" s="201"/>
    </row>
    <row r="286" spans="2:14" s="200" customFormat="1" ht="13" customHeight="1" x14ac:dyDescent="0.25">
      <c r="B286" s="245"/>
      <c r="C286" s="245"/>
      <c r="D286" s="245"/>
      <c r="E286" s="245"/>
      <c r="F286" s="245"/>
      <c r="G286" s="245"/>
      <c r="H286" s="245"/>
      <c r="I286" s="245"/>
      <c r="J286" s="245"/>
      <c r="K286" s="245"/>
      <c r="L286" s="245"/>
      <c r="N286" s="201"/>
    </row>
    <row r="287" spans="2:14" s="200" customFormat="1" ht="13" customHeight="1" x14ac:dyDescent="0.25">
      <c r="B287" s="245"/>
      <c r="C287" s="245"/>
      <c r="D287" s="245"/>
      <c r="E287" s="245"/>
      <c r="F287" s="245"/>
      <c r="G287" s="245"/>
      <c r="H287" s="245"/>
      <c r="I287" s="245"/>
      <c r="J287" s="245"/>
      <c r="K287" s="245"/>
      <c r="L287" s="245"/>
      <c r="N287" s="201"/>
    </row>
    <row r="288" spans="2:14" s="200" customFormat="1" ht="13" customHeight="1" x14ac:dyDescent="0.25">
      <c r="B288" s="245"/>
      <c r="C288" s="245"/>
      <c r="D288" s="245"/>
      <c r="E288" s="245"/>
      <c r="F288" s="245"/>
      <c r="G288" s="245"/>
      <c r="H288" s="245"/>
      <c r="I288" s="245"/>
      <c r="J288" s="245"/>
      <c r="K288" s="245"/>
      <c r="L288" s="245"/>
      <c r="N288" s="201"/>
    </row>
    <row r="289" spans="2:14" s="200" customFormat="1" ht="13" customHeight="1" x14ac:dyDescent="0.25">
      <c r="B289" s="245"/>
      <c r="C289" s="245"/>
      <c r="D289" s="245"/>
      <c r="E289" s="245"/>
      <c r="F289" s="245"/>
      <c r="G289" s="245"/>
      <c r="H289" s="245"/>
      <c r="I289" s="245"/>
      <c r="J289" s="245"/>
      <c r="K289" s="245"/>
      <c r="L289" s="245"/>
      <c r="N289" s="201"/>
    </row>
    <row r="290" spans="2:14" s="200" customFormat="1" ht="13" customHeight="1" x14ac:dyDescent="0.25">
      <c r="B290" s="245"/>
      <c r="C290" s="245"/>
      <c r="D290" s="245"/>
      <c r="E290" s="245"/>
      <c r="F290" s="245"/>
      <c r="G290" s="245"/>
      <c r="H290" s="245"/>
      <c r="I290" s="245"/>
      <c r="J290" s="245"/>
      <c r="K290" s="245"/>
      <c r="L290" s="245"/>
      <c r="N290" s="201"/>
    </row>
    <row r="291" spans="2:14" s="200" customFormat="1" ht="13" customHeight="1" x14ac:dyDescent="0.25">
      <c r="B291" s="245"/>
      <c r="C291" s="245"/>
      <c r="D291" s="245"/>
      <c r="E291" s="245"/>
      <c r="F291" s="245"/>
      <c r="G291" s="245"/>
      <c r="H291" s="245"/>
      <c r="I291" s="245"/>
      <c r="J291" s="245"/>
      <c r="K291" s="245"/>
      <c r="L291" s="245"/>
      <c r="N291" s="201"/>
    </row>
    <row r="292" spans="2:14" s="200" customFormat="1" ht="13" customHeight="1" x14ac:dyDescent="0.25">
      <c r="B292" s="245"/>
      <c r="C292" s="245"/>
      <c r="D292" s="245"/>
      <c r="E292" s="245"/>
      <c r="F292" s="245"/>
      <c r="G292" s="245"/>
      <c r="H292" s="245"/>
      <c r="I292" s="245"/>
      <c r="J292" s="245"/>
      <c r="K292" s="245"/>
      <c r="L292" s="245"/>
      <c r="N292" s="201"/>
    </row>
    <row r="298" spans="2:14" hidden="1" x14ac:dyDescent="0.3">
      <c r="C298" s="201" t="s">
        <v>197</v>
      </c>
    </row>
    <row r="299" spans="2:14" hidden="1" x14ac:dyDescent="0.3"/>
    <row r="300" spans="2:14" hidden="1" x14ac:dyDescent="0.3">
      <c r="C300" s="182" t="s">
        <v>163</v>
      </c>
      <c r="D300" s="182"/>
      <c r="E300" s="205"/>
      <c r="F300" s="324"/>
      <c r="G300" s="182" t="s">
        <v>163</v>
      </c>
      <c r="H300" s="182" t="s">
        <v>163</v>
      </c>
      <c r="I300" s="205" t="s">
        <v>163</v>
      </c>
      <c r="J300" s="201" t="s">
        <v>24</v>
      </c>
    </row>
    <row r="301" spans="2:14" hidden="1" x14ac:dyDescent="0.3">
      <c r="C301" s="204" t="s">
        <v>164</v>
      </c>
      <c r="D301" s="204"/>
      <c r="E301" s="206"/>
      <c r="F301" s="325"/>
      <c r="G301" s="204" t="s">
        <v>119</v>
      </c>
      <c r="H301" s="108" t="s">
        <v>310</v>
      </c>
      <c r="I301" s="206" t="s">
        <v>190</v>
      </c>
      <c r="J301" s="201" t="s">
        <v>24</v>
      </c>
    </row>
    <row r="302" spans="2:14" hidden="1" x14ac:dyDescent="0.3">
      <c r="C302" s="204" t="s">
        <v>307</v>
      </c>
      <c r="D302" s="204"/>
      <c r="E302" s="206"/>
      <c r="F302" s="325"/>
      <c r="G302" s="204" t="s">
        <v>199</v>
      </c>
      <c r="H302" s="108" t="s">
        <v>187</v>
      </c>
      <c r="I302" s="206" t="s">
        <v>191</v>
      </c>
      <c r="J302" s="201" t="s">
        <v>24</v>
      </c>
    </row>
    <row r="303" spans="2:14" hidden="1" x14ac:dyDescent="0.3">
      <c r="C303" s="204" t="s">
        <v>165</v>
      </c>
      <c r="D303" s="203"/>
      <c r="E303" s="185"/>
      <c r="F303" s="326"/>
      <c r="G303" s="204" t="s">
        <v>183</v>
      </c>
      <c r="H303" s="109" t="s">
        <v>177</v>
      </c>
      <c r="I303" s="185" t="s">
        <v>192</v>
      </c>
      <c r="J303" s="201" t="s">
        <v>24</v>
      </c>
    </row>
    <row r="304" spans="2:14" hidden="1" x14ac:dyDescent="0.3">
      <c r="C304" s="204" t="s">
        <v>166</v>
      </c>
      <c r="G304" s="204" t="s">
        <v>120</v>
      </c>
      <c r="H304" s="201" t="s">
        <v>24</v>
      </c>
    </row>
    <row r="305" spans="3:9" hidden="1" x14ac:dyDescent="0.3">
      <c r="C305" s="204" t="s">
        <v>167</v>
      </c>
      <c r="D305" s="182" t="str">
        <f>$C$300</f>
        <v>bitte auswählen</v>
      </c>
      <c r="E305" s="182"/>
      <c r="F305" s="182" t="str">
        <f>$C$300</f>
        <v>bitte auswählen</v>
      </c>
      <c r="G305" s="204" t="s">
        <v>121</v>
      </c>
      <c r="H305" s="182" t="s">
        <v>163</v>
      </c>
      <c r="I305" s="182" t="s">
        <v>5</v>
      </c>
    </row>
    <row r="306" spans="3:9" hidden="1" x14ac:dyDescent="0.3">
      <c r="C306" s="204" t="s">
        <v>168</v>
      </c>
      <c r="D306" s="204" t="s">
        <v>176</v>
      </c>
      <c r="E306" s="206"/>
      <c r="F306" s="206" t="s">
        <v>180</v>
      </c>
      <c r="G306" s="204" t="s">
        <v>184</v>
      </c>
      <c r="H306" s="206" t="s">
        <v>188</v>
      </c>
      <c r="I306" s="204" t="s">
        <v>4</v>
      </c>
    </row>
    <row r="307" spans="3:9" hidden="1" x14ac:dyDescent="0.3">
      <c r="C307" s="204" t="s">
        <v>270</v>
      </c>
      <c r="D307" s="203" t="s">
        <v>177</v>
      </c>
      <c r="E307" s="206"/>
      <c r="F307" s="206" t="s">
        <v>181</v>
      </c>
      <c r="G307" s="204" t="s">
        <v>185</v>
      </c>
      <c r="H307" s="206" t="s">
        <v>189</v>
      </c>
      <c r="I307" s="204" t="s">
        <v>314</v>
      </c>
    </row>
    <row r="308" spans="3:9" hidden="1" x14ac:dyDescent="0.3">
      <c r="C308" s="204" t="s">
        <v>169</v>
      </c>
      <c r="F308" s="206" t="s">
        <v>182</v>
      </c>
      <c r="G308" s="203" t="s">
        <v>186</v>
      </c>
      <c r="H308" s="206" t="s">
        <v>311</v>
      </c>
      <c r="I308" s="204" t="s">
        <v>179</v>
      </c>
    </row>
    <row r="309" spans="3:9" hidden="1" x14ac:dyDescent="0.3">
      <c r="C309" s="204" t="s">
        <v>170</v>
      </c>
      <c r="D309" s="182" t="s">
        <v>163</v>
      </c>
      <c r="E309" s="206"/>
      <c r="F309" s="185" t="s">
        <v>269</v>
      </c>
      <c r="G309" s="205" t="s">
        <v>1</v>
      </c>
      <c r="H309" s="203" t="s">
        <v>177</v>
      </c>
      <c r="I309" s="204" t="s">
        <v>2</v>
      </c>
    </row>
    <row r="310" spans="3:9" hidden="1" x14ac:dyDescent="0.3">
      <c r="C310" s="204" t="s">
        <v>308</v>
      </c>
      <c r="D310" s="204" t="s">
        <v>178</v>
      </c>
      <c r="E310" s="200"/>
      <c r="F310" s="201" t="s">
        <v>24</v>
      </c>
      <c r="G310" s="206">
        <v>2018</v>
      </c>
      <c r="I310" s="204" t="s">
        <v>27</v>
      </c>
    </row>
    <row r="311" spans="3:9" hidden="1" x14ac:dyDescent="0.3">
      <c r="C311" s="204" t="s">
        <v>171</v>
      </c>
      <c r="D311" s="204" t="s">
        <v>176</v>
      </c>
      <c r="E311" s="200"/>
      <c r="G311" s="204">
        <v>2019</v>
      </c>
      <c r="I311" s="203" t="s">
        <v>30</v>
      </c>
    </row>
    <row r="312" spans="3:9" hidden="1" x14ac:dyDescent="0.3">
      <c r="C312" s="203" t="s">
        <v>172</v>
      </c>
      <c r="D312" s="203" t="s">
        <v>309</v>
      </c>
      <c r="E312" s="200"/>
      <c r="F312" s="201" t="s">
        <v>24</v>
      </c>
      <c r="G312" s="203">
        <v>2020</v>
      </c>
    </row>
  </sheetData>
  <mergeCells count="56">
    <mergeCell ref="C16:D16"/>
    <mergeCell ref="G16:H16"/>
    <mergeCell ref="J16:K16"/>
    <mergeCell ref="F6:K6"/>
    <mergeCell ref="F8:K8"/>
    <mergeCell ref="F10:K10"/>
    <mergeCell ref="F12:K12"/>
    <mergeCell ref="F14:K14"/>
    <mergeCell ref="G192:J193"/>
    <mergeCell ref="G18:H18"/>
    <mergeCell ref="C20:J20"/>
    <mergeCell ref="D56:F56"/>
    <mergeCell ref="D58:F58"/>
    <mergeCell ref="H82:J82"/>
    <mergeCell ref="H92:J92"/>
    <mergeCell ref="H94:J94"/>
    <mergeCell ref="D126:E126"/>
    <mergeCell ref="F126:H127"/>
    <mergeCell ref="D185:H186"/>
    <mergeCell ref="D190:H190"/>
    <mergeCell ref="H201:I203"/>
    <mergeCell ref="J201:J203"/>
    <mergeCell ref="F206:F208"/>
    <mergeCell ref="G206:G208"/>
    <mergeCell ref="H206:H208"/>
    <mergeCell ref="I206:I208"/>
    <mergeCell ref="J206:J208"/>
    <mergeCell ref="K206:K208"/>
    <mergeCell ref="L206:L208"/>
    <mergeCell ref="F220:F222"/>
    <mergeCell ref="G220:G222"/>
    <mergeCell ref="H220:H222"/>
    <mergeCell ref="I220:I222"/>
    <mergeCell ref="J220:J222"/>
    <mergeCell ref="K220:K222"/>
    <mergeCell ref="L220:L222"/>
    <mergeCell ref="C265:H265"/>
    <mergeCell ref="I265:J265"/>
    <mergeCell ref="F224:F225"/>
    <mergeCell ref="G224:G225"/>
    <mergeCell ref="H224:H225"/>
    <mergeCell ref="I224:I225"/>
    <mergeCell ref="F239:F241"/>
    <mergeCell ref="G239:G241"/>
    <mergeCell ref="H239:H241"/>
    <mergeCell ref="I239:I241"/>
    <mergeCell ref="H245:J245"/>
    <mergeCell ref="H247:J247"/>
    <mergeCell ref="F251:J252"/>
    <mergeCell ref="C258:J258"/>
    <mergeCell ref="C263:J263"/>
    <mergeCell ref="C267:I267"/>
    <mergeCell ref="C268:H268"/>
    <mergeCell ref="B270:L270"/>
    <mergeCell ref="B272:L272"/>
    <mergeCell ref="B276:L292"/>
  </mergeCells>
  <conditionalFormatting sqref="G192">
    <cfRule type="expression" dxfId="1" priority="1">
      <formula>$D$190=$D$312</formula>
    </cfRule>
  </conditionalFormatting>
  <conditionalFormatting sqref="J190">
    <cfRule type="expression" dxfId="0" priority="2">
      <formula>$D$190=$D$311</formula>
    </cfRule>
  </conditionalFormatting>
  <dataValidations count="8">
    <dataValidation type="list" allowBlank="1" showInputMessage="1" showErrorMessage="1" sqref="F21" xr:uid="{BFBED3EF-4213-447B-9656-6DCE131436BA}">
      <formula1>$G$309:$G$312</formula1>
    </dataValidation>
    <dataValidation type="list" allowBlank="1" showInputMessage="1" showErrorMessage="1" sqref="D190" xr:uid="{5FC59507-DCB3-4979-986B-C842200800C0}">
      <formula1>$D$309:$D$312</formula1>
    </dataValidation>
    <dataValidation type="list" allowBlank="1" showInputMessage="1" showErrorMessage="1" sqref="G184" xr:uid="{7A613C90-F61B-41CC-96AA-99C9C27B995A}">
      <formula1>$H$5:$H$8</formula1>
    </dataValidation>
    <dataValidation type="list" allowBlank="1" showInputMessage="1" showErrorMessage="1" sqref="E239 E212 K199 K197 E179 E199 E231 E233 E235 E237 E218 E216 E214 E210 E203 E201 E195:E197 E181:E182 E177 E175 E173 E171 E169 E167 E138:E163 E165" xr:uid="{F28FFF81-F57A-4DDD-859B-E04D2FF9A00F}">
      <formula1>$I$305:$I$312</formula1>
    </dataValidation>
    <dataValidation type="list" allowBlank="1" showInputMessage="1" showErrorMessage="1" sqref="H247:J247" xr:uid="{D82BB7CF-804E-4669-BDD1-AE3494A087AD}">
      <formula1>$H$305:$H$309</formula1>
    </dataValidation>
    <dataValidation type="list" allowBlank="1" showInputMessage="1" showErrorMessage="1" sqref="H249" xr:uid="{20E91A28-A8FB-4F97-8402-6B7CCEB9B7A8}">
      <formula1>$D$305:$D$307</formula1>
    </dataValidation>
    <dataValidation type="list" allowBlank="1" showInputMessage="1" showErrorMessage="1" sqref="J177" xr:uid="{AD545E19-C2DC-47F7-BEE9-B02AAFD95602}">
      <formula1>$F$305:$F$309</formula1>
    </dataValidation>
    <dataValidation type="list" allowBlank="1" showInputMessage="1" showErrorMessage="1" sqref="H245" xr:uid="{BAA32CC2-F008-4177-B773-9E3B71AFBC7C}">
      <formula1>$H$300:$H$303</formula1>
    </dataValidation>
  </dataValidations>
  <pageMargins left="0.26041666666666669" right="0.35416666666666669" top="0.5862745098039216" bottom="0.78740157499999996" header="0.3" footer="0.3"/>
  <pageSetup paperSize="9" scale="76"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500"/>
  <sheetViews>
    <sheetView zoomScale="85" zoomScaleNormal="85" workbookViewId="0">
      <selection activeCell="A2" sqref="A2"/>
    </sheetView>
  </sheetViews>
  <sheetFormatPr baseColWidth="10" defaultColWidth="10.81640625" defaultRowHeight="14.5" x14ac:dyDescent="0.35"/>
  <cols>
    <col min="1" max="1" width="10.81640625" style="21"/>
    <col min="2" max="2" width="10.81640625" style="19"/>
    <col min="3" max="3" width="16.1796875" style="19" customWidth="1"/>
    <col min="4" max="5" width="10.81640625" style="19"/>
    <col min="6" max="6" width="10.81640625" style="21"/>
    <col min="7" max="7" width="24.81640625" style="19" customWidth="1"/>
    <col min="8" max="8" width="22.1796875" style="21" customWidth="1"/>
    <col min="9" max="9" width="17.1796875" style="20" customWidth="1"/>
    <col min="10" max="10" width="10.81640625" style="20"/>
    <col min="11" max="11" width="10.81640625" style="22"/>
    <col min="12" max="14" width="10.81640625" style="23"/>
    <col min="15" max="15" width="11.81640625" style="23" bestFit="1" customWidth="1"/>
    <col min="16" max="16" width="12.81640625" style="21" customWidth="1"/>
    <col min="17" max="17" width="15.453125" style="25" customWidth="1"/>
    <col min="18" max="18" width="13.81640625" style="25" customWidth="1"/>
    <col min="19" max="19" width="13.453125" style="26" customWidth="1"/>
    <col min="20" max="20" width="17.453125" style="19" customWidth="1"/>
    <col min="21" max="21" width="10.81640625" style="19"/>
    <col min="22" max="22" width="19.1796875" style="19" customWidth="1"/>
    <col min="23" max="27" width="10.81640625" style="19"/>
    <col min="28" max="28" width="10.81640625" style="21"/>
    <col min="29" max="29" width="19.81640625" style="19" customWidth="1"/>
    <col min="30" max="30" width="19.1796875" style="19" customWidth="1"/>
    <col min="31" max="31" width="10.81640625" style="19"/>
    <col min="32" max="32" width="13.453125" style="19" customWidth="1"/>
    <col min="33" max="33" width="10.81640625" style="19"/>
    <col min="34" max="34" width="14.54296875" style="19" customWidth="1"/>
    <col min="35" max="35" width="10.81640625" style="19"/>
    <col min="36" max="36" width="13.453125" style="21" customWidth="1"/>
    <col min="37" max="40" width="13.54296875" style="19" customWidth="1"/>
    <col min="41" max="41" width="13.54296875" style="21" customWidth="1"/>
    <col min="42" max="43" width="33.54296875" style="19" customWidth="1"/>
    <col min="44" max="44" width="33.54296875" style="21" customWidth="1"/>
    <col min="45" max="45" width="16.453125" style="41" customWidth="1"/>
    <col min="46" max="46" width="17.54296875" style="43" customWidth="1"/>
    <col min="47" max="47" width="14.54296875" style="44" customWidth="1"/>
    <col min="48" max="48" width="10.81640625" style="43"/>
    <col min="49" max="49" width="14.54296875" style="44" customWidth="1"/>
    <col min="50" max="50" width="10.81640625" style="43"/>
    <col min="51" max="51" width="14.54296875" style="44" customWidth="1"/>
    <col min="52" max="52" width="10.81640625" style="43"/>
    <col min="53" max="53" width="14.54296875" style="44" customWidth="1"/>
    <col min="54" max="54" width="10.81640625" style="19"/>
    <col min="55" max="55" width="14.54296875" style="44" customWidth="1"/>
    <col min="56" max="57" width="10.81640625" style="19"/>
    <col min="58" max="58" width="14.54296875" style="21" customWidth="1"/>
    <col min="59" max="59" width="24.81640625" style="19" customWidth="1"/>
    <col min="60" max="60" width="16.453125" style="19" bestFit="1" customWidth="1"/>
    <col min="61" max="61" width="38.54296875" style="21" customWidth="1"/>
    <col min="62" max="62" width="17.54296875" style="19" customWidth="1"/>
    <col min="63" max="63" width="10.81640625" style="19"/>
    <col min="64" max="64" width="15.1796875" style="19" customWidth="1"/>
    <col min="65" max="65" width="10.81640625" style="21"/>
    <col min="66" max="75" width="15.81640625" style="19" customWidth="1"/>
    <col min="76" max="76" width="10.81640625" style="21"/>
    <col min="77" max="77" width="13.54296875" style="19" customWidth="1"/>
    <col min="78" max="78" width="10.81640625" style="44"/>
    <col min="79" max="79" width="13.54296875" style="19" customWidth="1"/>
    <col min="80" max="80" width="10.81640625" style="44"/>
    <col min="81" max="81" width="13.54296875" style="19" customWidth="1"/>
    <col min="82" max="82" width="10.81640625" style="21"/>
    <col min="83" max="83" width="10.81640625" style="19"/>
    <col min="84" max="84" width="10.81640625" style="44"/>
    <col min="85" max="85" width="10.81640625" style="19"/>
    <col min="86" max="86" width="10.81640625" style="44"/>
    <col min="87" max="87" width="18.453125" style="19" customWidth="1"/>
    <col min="88" max="88" width="10.81640625" style="19"/>
    <col min="89" max="89" width="10.81640625" style="44"/>
    <col min="90" max="91" width="10.81640625" style="19"/>
    <col min="92" max="92" width="10.81640625" style="21"/>
    <col min="93" max="93" width="20.81640625" style="19" customWidth="1"/>
    <col min="94" max="94" width="43.81640625" style="44" customWidth="1"/>
    <col min="95" max="95" width="26.54296875" style="19" customWidth="1"/>
    <col min="96" max="96" width="10.81640625" style="19"/>
    <col min="97" max="97" width="33.1796875" style="19" customWidth="1"/>
    <col min="98" max="98" width="10.81640625" style="19"/>
    <col min="99" max="99" width="10.81640625" style="21"/>
    <col min="100" max="16384" width="10.81640625" style="19"/>
  </cols>
  <sheetData>
    <row r="1" spans="1:99" s="36" customFormat="1" x14ac:dyDescent="0.35">
      <c r="A1" s="85"/>
      <c r="B1" s="86"/>
      <c r="C1" s="86"/>
      <c r="D1" s="86"/>
      <c r="E1" s="86"/>
      <c r="F1" s="85"/>
      <c r="G1" s="86">
        <f>'blanko Lager+Umschlag'!B20</f>
        <v>1</v>
      </c>
      <c r="H1" s="85">
        <f>'blanko Lager+Umschlag'!B33</f>
        <v>4</v>
      </c>
      <c r="I1" s="303">
        <f>'blanko Lager+Umschlag'!B64</f>
        <v>0</v>
      </c>
      <c r="J1" s="304"/>
      <c r="K1" s="305"/>
      <c r="L1" s="306">
        <f>'blanko Lager+Umschlag'!B44</f>
        <v>5</v>
      </c>
      <c r="M1" s="307"/>
      <c r="N1" s="307"/>
      <c r="O1" s="307"/>
      <c r="P1" s="308"/>
      <c r="Q1" s="309">
        <f>'blanko Lager+Umschlag'!B109</f>
        <v>10</v>
      </c>
      <c r="R1" s="310"/>
      <c r="S1" s="310"/>
      <c r="T1" s="310"/>
      <c r="U1" s="310"/>
      <c r="V1" s="310"/>
      <c r="W1" s="310"/>
      <c r="X1" s="310"/>
      <c r="Y1" s="310"/>
      <c r="Z1" s="310"/>
      <c r="AA1" s="310"/>
      <c r="AB1" s="311"/>
      <c r="AC1" s="86">
        <f>'blanko Lager+Umschlag'!B94</f>
        <v>7</v>
      </c>
      <c r="AD1" s="86" t="str">
        <f>'blanko Lager+Umschlag'!B76</f>
        <v>6a.</v>
      </c>
      <c r="AE1" s="314">
        <f>'blanko Lager+Umschlag'!B100</f>
        <v>8</v>
      </c>
      <c r="AF1" s="314"/>
      <c r="AG1" s="314"/>
      <c r="AH1" s="314"/>
      <c r="AI1" s="314"/>
      <c r="AJ1" s="315"/>
      <c r="AK1" s="316" t="e">
        <f>'blanko Lager+Umschlag'!#REF!</f>
        <v>#REF!</v>
      </c>
      <c r="AL1" s="314"/>
      <c r="AM1" s="314"/>
      <c r="AN1" s="314"/>
      <c r="AO1" s="315"/>
      <c r="AP1" s="316" t="e">
        <f>'blanko Lager+Umschlag'!#REF!</f>
        <v>#REF!</v>
      </c>
      <c r="AQ1" s="314"/>
      <c r="AR1" s="315"/>
      <c r="AS1" s="316">
        <f>'blanko Lager+Umschlag'!B138</f>
        <v>11</v>
      </c>
      <c r="AT1" s="314"/>
      <c r="AU1" s="314"/>
      <c r="AV1" s="314"/>
      <c r="AW1" s="314"/>
      <c r="AX1" s="314"/>
      <c r="AY1" s="314"/>
      <c r="AZ1" s="314"/>
      <c r="BA1" s="314"/>
      <c r="BB1" s="314"/>
      <c r="BC1" s="314"/>
      <c r="BD1" s="314"/>
      <c r="BE1" s="314"/>
      <c r="BF1" s="314"/>
      <c r="BG1" s="86"/>
      <c r="BH1" s="86"/>
      <c r="BI1" s="85"/>
      <c r="BJ1" s="316">
        <f>'blanko Lager+Umschlag'!B189</f>
        <v>16</v>
      </c>
      <c r="BK1" s="314"/>
      <c r="BL1" s="314"/>
      <c r="BM1" s="315"/>
      <c r="BN1" s="316">
        <f>'blanko Lager+Umschlag'!B173</f>
        <v>15</v>
      </c>
      <c r="BO1" s="317"/>
      <c r="BP1" s="317"/>
      <c r="BQ1" s="317"/>
      <c r="BR1" s="317"/>
      <c r="BS1" s="317"/>
      <c r="BT1" s="317"/>
      <c r="BU1" s="317"/>
      <c r="BV1" s="317"/>
      <c r="BW1" s="317"/>
      <c r="BX1" s="315"/>
      <c r="BY1" s="316">
        <f>'blanko Lager+Umschlag'!B199</f>
        <v>17</v>
      </c>
      <c r="BZ1" s="314"/>
      <c r="CA1" s="314"/>
      <c r="CB1" s="314"/>
      <c r="CC1" s="314"/>
      <c r="CD1" s="315"/>
      <c r="CE1" s="316">
        <f>'blanko Lager+Umschlag'!B208</f>
        <v>18</v>
      </c>
      <c r="CF1" s="317"/>
      <c r="CG1" s="317"/>
      <c r="CH1" s="317"/>
      <c r="CI1" s="317"/>
      <c r="CJ1" s="317"/>
      <c r="CK1" s="317"/>
      <c r="CL1" s="317"/>
      <c r="CM1" s="317"/>
      <c r="CN1" s="315"/>
      <c r="CO1" s="316">
        <f>'blanko Lager+Umschlag'!B24</f>
        <v>2</v>
      </c>
      <c r="CP1" s="317"/>
      <c r="CQ1" s="317"/>
      <c r="CR1" s="317"/>
      <c r="CS1" s="317"/>
      <c r="CT1" s="317"/>
      <c r="CU1" s="315"/>
    </row>
    <row r="2" spans="1:99" ht="72.650000000000006" customHeight="1" x14ac:dyDescent="0.35">
      <c r="A2" s="39" t="s">
        <v>10</v>
      </c>
      <c r="B2" s="37" t="str">
        <f>'blanko Lager+Umschlag'!C6</f>
        <v>Unternehmen</v>
      </c>
      <c r="C2" s="37" t="str">
        <f>'blanko Lager+Umschlag'!C8</f>
        <v>Kontaktperson</v>
      </c>
      <c r="D2" s="37" t="str">
        <f>'blanko Lager+Umschlag'!C10</f>
        <v>E-Mail</v>
      </c>
      <c r="E2" s="37" t="str">
        <f>'blanko Lager+Umschlag'!C12</f>
        <v>Telefonnummer</v>
      </c>
      <c r="F2" s="87" t="str">
        <f>'blanko Lager+Umschlag'!C14</f>
        <v>Datum</v>
      </c>
      <c r="G2" s="32" t="str">
        <f>'blanko Lager+Umschlag'!C20</f>
        <v>Name / Adresse des Logistikstandortes</v>
      </c>
      <c r="H2" s="33" t="str">
        <f>'blanko Lager+Umschlag'!C33</f>
        <v>Welche Aktivitäten sind an dem Standort relevant?</v>
      </c>
      <c r="I2" s="30" t="str">
        <f>'blanko Lager+Umschlag'!C66</f>
        <v>Wie lange werden die Waren im Durchschnitt gelagert?</v>
      </c>
      <c r="J2" s="30">
        <f>'blanko Lager+Umschlag'!D68</f>
        <v>0</v>
      </c>
      <c r="K2" s="31">
        <f>'blanko Lager+Umschlag'!D70</f>
        <v>0</v>
      </c>
      <c r="L2" s="29" t="str">
        <f>'blanko Lager+Umschlag'!C46</f>
        <v>Grundfläche des gesamten Grundstücks</v>
      </c>
      <c r="M2" s="29" t="str">
        <f>'blanko Lager+Umschlag'!C48</f>
        <v>Immobilie</v>
      </c>
      <c r="N2" s="29" t="str">
        <f>'blanko Lager+Umschlag'!C50</f>
        <v>Logistikbereich im Innenbereich*</v>
      </c>
      <c r="O2" s="29" t="str">
        <f>'blanko Lager+Umschlag'!C56</f>
        <v>Temperaturbereiche</v>
      </c>
      <c r="P2" s="87" t="e">
        <f>'blanko Lager+Umschlag'!#REF!</f>
        <v>#REF!</v>
      </c>
      <c r="Q2" s="34" t="str">
        <f>'blanko Lager+Umschlag'!D111</f>
        <v>Gesamter Warenausgang</v>
      </c>
      <c r="R2" s="34" t="str">
        <f>'blanko Lager+Umschlag'!D119</f>
        <v>Gefrorene Ware</v>
      </c>
      <c r="S2" s="35" t="e">
        <f>'blanko Lager+Umschlag'!#REF!</f>
        <v>#REF!</v>
      </c>
      <c r="T2" s="32" t="str">
        <f>'blanko Lager+Umschlag'!C123</f>
        <v>Alternative Basiseinheit*</v>
      </c>
      <c r="U2" s="300" t="str">
        <f>'blanko Lager+Umschlag'!D125</f>
        <v>Umrechnungsfaktor</v>
      </c>
      <c r="V2" s="300"/>
      <c r="W2" s="300" t="e">
        <f>'blanko Lager+Umschlag'!#REF!</f>
        <v>#REF!</v>
      </c>
      <c r="X2" s="300"/>
      <c r="Y2" s="300" t="e">
        <f>'blanko Lager+Umschlag'!#REF!</f>
        <v>#REF!</v>
      </c>
      <c r="Z2" s="300"/>
      <c r="AA2" s="301" t="e">
        <f>'blanko Lager+Umschlag'!#REF!</f>
        <v>#REF!</v>
      </c>
      <c r="AB2" s="302"/>
      <c r="AC2" s="38" t="str">
        <f>'blanko Lager+Umschlag'!C94</f>
        <v>Welche Art von Flurförderzeugen setzen Sie am Standort ein?</v>
      </c>
      <c r="AD2" s="38" t="str">
        <f>'blanko Lager+Umschlag'!C76</f>
        <v>Welche Lagertechnik setzen Sie am Standort ein?</v>
      </c>
      <c r="AE2" s="312" t="str">
        <f>'blanko Lager+Umschlag'!C100</f>
        <v>Was sind die jeweiligen Betriebszeiten des Standorts?</v>
      </c>
      <c r="AF2" s="312"/>
      <c r="AG2" s="312"/>
      <c r="AH2" s="312"/>
      <c r="AI2" s="312"/>
      <c r="AJ2" s="313"/>
      <c r="AK2" s="37" t="s">
        <v>11</v>
      </c>
      <c r="AL2" s="37" t="s">
        <v>12</v>
      </c>
      <c r="AM2" s="37" t="s">
        <v>13</v>
      </c>
      <c r="AN2" s="37" t="s">
        <v>14</v>
      </c>
      <c r="AO2" s="87" t="s">
        <v>15</v>
      </c>
      <c r="AP2" s="32" t="e">
        <f>'blanko Lager+Umschlag'!#REF!</f>
        <v>#REF!</v>
      </c>
      <c r="AQ2" s="32" t="e">
        <f>'blanko Lager+Umschlag'!#REF!</f>
        <v>#REF!</v>
      </c>
      <c r="AR2" s="33" t="str">
        <f>'blanko Lager+Umschlag'!C31</f>
        <v>Falls die Liste nicht zutrifft, spezifizieren Sie bitte die Hauptbranche(n) hier:</v>
      </c>
      <c r="AS2" s="47" t="str">
        <f>'blanko Lager+Umschlag'!C138</f>
        <v>Wie hoch war der gesamte Stromverbrauch in 2020?</v>
      </c>
      <c r="AT2" s="48" t="e">
        <f>'blanko Lager+Umschlag'!#REF!</f>
        <v>#REF!</v>
      </c>
      <c r="AU2" s="49" t="s">
        <v>16</v>
      </c>
      <c r="AV2" s="48" t="e">
        <f>'blanko Lager+Umschlag'!#REF!</f>
        <v>#REF!</v>
      </c>
      <c r="AW2" s="49" t="str">
        <f>$AU$2</f>
        <v>Data source</v>
      </c>
      <c r="AX2" s="48" t="e">
        <f>'blanko Lager+Umschlag'!#REF!</f>
        <v>#REF!</v>
      </c>
      <c r="AY2" s="49" t="str">
        <f>$AU$2</f>
        <v>Data source</v>
      </c>
      <c r="AZ2" s="48" t="e">
        <f>'blanko Lager+Umschlag'!#REF!</f>
        <v>#REF!</v>
      </c>
      <c r="BA2" s="49" t="str">
        <f>$AU$2</f>
        <v>Data source</v>
      </c>
      <c r="BB2" s="38" t="e">
        <f>'blanko Lager+Umschlag'!#REF!</f>
        <v>#REF!</v>
      </c>
      <c r="BC2" s="49" t="str">
        <f>$AU$2</f>
        <v>Data source</v>
      </c>
      <c r="BD2" s="38" t="e">
        <f>'blanko Lager+Umschlag'!#REF!</f>
        <v>#REF!</v>
      </c>
      <c r="BE2" s="38"/>
      <c r="BF2" s="39" t="str">
        <f>$AU$2</f>
        <v>Data source</v>
      </c>
      <c r="BG2" s="37" t="str">
        <f>'blanko Lager+Umschlag'!C150</f>
        <v>Falls Sie zertifizierten Strom aus erneuerbaren Energien beziehen, möchten Sie einen standortspezifischen Emissionsfaktor für Strom angeben?</v>
      </c>
      <c r="BH2" s="37" t="s">
        <v>17</v>
      </c>
      <c r="BI2" s="87">
        <f>'blanko Lager+Umschlag'!C154</f>
        <v>0</v>
      </c>
      <c r="BJ2" s="318" t="str">
        <f>'blanko Lager+Umschlag'!C189</f>
        <v>Bitte geben Sie den für die Wärmeversorgung des Logistikstandortes relevanten Energieverbrauch in 2020 an.</v>
      </c>
      <c r="BK2" s="301"/>
      <c r="BL2" s="301"/>
      <c r="BM2" s="302"/>
      <c r="BN2" s="38" t="str">
        <f>CONCATENATE("Use of ",'blanko Lager+Umschlag'!C175)</f>
        <v>Use of Diesel / Biodiesel</v>
      </c>
      <c r="BO2" s="38" t="str">
        <f>CONCATENATE("Use of ",'blanko Lager+Umschlag'!C177)</f>
        <v>Use of Benzin / Ethanol</v>
      </c>
      <c r="BP2" s="38" t="str">
        <f>CONCATENATE("Use of ",'blanko Lager+Umschlag'!C179)</f>
        <v>Use of LPG (verflüssigtes Erdölgas)</v>
      </c>
      <c r="BQ2" s="38" t="str">
        <f>CONCATENATE("Use of ",'blanko Lager+Umschlag'!C181)</f>
        <v>Use of LNG (verflüssigtes Erdgas)</v>
      </c>
      <c r="BR2" s="38" t="str">
        <f>CONCATENATE("Use of ",'blanko Lager+Umschlag'!C183)</f>
        <v>Use of CNG (komprimiertes Erdgas)</v>
      </c>
      <c r="BS2" s="38" t="str">
        <f>CONCATENATE("Use of ",'blanko Lager+Umschlag'!C185)</f>
        <v>Use of Wasserstoff</v>
      </c>
      <c r="BT2" s="38" t="e">
        <f>CONCATENATE("Use of ",'blanko Lager+Umschlag'!#REF!)</f>
        <v>#REF!</v>
      </c>
      <c r="BU2" s="38" t="e">
        <f>CONCATENATE("Use of ",'blanko Lager+Umschlag'!#REF!)</f>
        <v>#REF!</v>
      </c>
      <c r="BV2" s="38" t="e">
        <f>CONCATENATE("Use of ",'blanko Lager+Umschlag'!#REF!)</f>
        <v>#REF!</v>
      </c>
      <c r="BW2" s="38" t="s">
        <v>6</v>
      </c>
      <c r="BX2" s="39" t="s">
        <v>18</v>
      </c>
      <c r="BY2" s="319" t="str">
        <f>'blanko Lager+Umschlag'!C199</f>
        <v>Welche Arten von Kältemittel wurden 2020 für den Logistikereich* verwendet (nachgefüllt)?</v>
      </c>
      <c r="BZ2" s="320"/>
      <c r="CA2" s="320"/>
      <c r="CB2" s="320"/>
      <c r="CC2" s="320"/>
      <c r="CD2" s="321"/>
      <c r="CE2" s="32" t="str">
        <f>'blanko Lager+Umschlag'!C213</f>
        <v>Kunststoffverpackungen</v>
      </c>
      <c r="CF2" s="60" t="str">
        <f>'blanko Lager+Umschlag'!G209</f>
        <v>Durchschnittliche Entfernung des / der Lieferant(en)</v>
      </c>
      <c r="CG2" s="32" t="str">
        <f>'blanko Lager+Umschlag'!C215</f>
        <v>Kartonageverpackungen</v>
      </c>
      <c r="CH2" s="60" t="str">
        <f>CF2</f>
        <v>Durchschnittliche Entfernung des / der Lieferant(en)</v>
      </c>
      <c r="CI2" s="32" t="str">
        <f>'blanko Lager+Umschlag'!C219</f>
        <v>Für andere, bitte spezifizieren</v>
      </c>
      <c r="CJ2" s="32"/>
      <c r="CK2" s="60" t="str">
        <f>CH2</f>
        <v>Durchschnittliche Entfernung des / der Lieferant(en)</v>
      </c>
      <c r="CL2" s="32" t="str">
        <f>'blanko Lager+Umschlag'!C223</f>
        <v>Verpackungsabfälle aus Kunststoff</v>
      </c>
      <c r="CM2" s="32" t="str">
        <f>'blanko Lager+Umschlag'!C225</f>
        <v>Verpackungsabfälle aus Karton</v>
      </c>
      <c r="CN2" s="33" t="str">
        <f>'blanko Lager+Umschlag'!C227</f>
        <v>Verpackungsabfälle aus Holz</v>
      </c>
      <c r="CO2" s="38" t="str">
        <f>'blanko Lager+Umschlag'!C24</f>
        <v>In welchem Jahr wurde der Logistikstandort errichtet?</v>
      </c>
      <c r="CP2" s="49" t="str">
        <f>'blanko Lager+Umschlag'!C26</f>
        <v>Welche gesetzlichen Anforderungen / optionalen Rahmenbedingungen waren relevant?</v>
      </c>
      <c r="CQ2" s="38">
        <f>'blanko Lager+Umschlag'!C241</f>
        <v>0</v>
      </c>
      <c r="CR2" s="38" t="s">
        <v>19</v>
      </c>
      <c r="CS2" s="38">
        <f>'blanko Lager+Umschlag'!C245</f>
        <v>0</v>
      </c>
      <c r="CT2" s="38" t="e">
        <f>'blanko Lager+Umschlag'!#REF!</f>
        <v>#REF!</v>
      </c>
      <c r="CU2" s="39" t="s">
        <v>20</v>
      </c>
    </row>
    <row r="3" spans="1:99" ht="29" x14ac:dyDescent="0.35">
      <c r="H3" s="21" t="s">
        <v>1</v>
      </c>
      <c r="I3" s="20">
        <v>0</v>
      </c>
      <c r="J3" s="20">
        <v>0</v>
      </c>
      <c r="K3" s="22">
        <v>0</v>
      </c>
      <c r="L3" s="23">
        <v>0</v>
      </c>
      <c r="M3" s="23">
        <v>0</v>
      </c>
      <c r="N3" s="23">
        <v>0</v>
      </c>
      <c r="O3" s="23">
        <v>0</v>
      </c>
      <c r="P3" s="24">
        <v>5</v>
      </c>
      <c r="Q3" s="25">
        <v>100000</v>
      </c>
      <c r="R3" s="25">
        <v>50000</v>
      </c>
      <c r="S3" s="26">
        <v>30000</v>
      </c>
      <c r="T3" s="19" t="s">
        <v>21</v>
      </c>
      <c r="U3" s="28">
        <v>0.5</v>
      </c>
      <c r="V3" s="19" t="str">
        <f>IF(T3="","",CONCATENATE("tonnes per ",T3))</f>
        <v>tonnes per pallet</v>
      </c>
      <c r="W3" s="27">
        <v>1000</v>
      </c>
      <c r="X3" s="19" t="str">
        <f>IF(T3="","",T3)</f>
        <v>pallet</v>
      </c>
      <c r="Y3" s="27">
        <v>1000</v>
      </c>
      <c r="Z3" s="19" t="str">
        <f>IF(T3="","",T3)</f>
        <v>pallet</v>
      </c>
      <c r="AA3" s="27">
        <v>10000</v>
      </c>
      <c r="AB3" s="21" t="str">
        <f>IF(T3="","",T3)</f>
        <v>pallet</v>
      </c>
      <c r="AC3" s="19" t="s">
        <v>1</v>
      </c>
      <c r="AD3" s="19" t="s">
        <v>1</v>
      </c>
      <c r="AF3" s="19" t="str">
        <f>'blanko Lager+Umschlag'!G100</f>
        <v>Betriebsstunden des Standorts pro Jahr</v>
      </c>
      <c r="AH3" s="19" t="e">
        <f>'blanko Lager+Umschlag'!#REF!</f>
        <v>#REF!</v>
      </c>
      <c r="AJ3" s="21" t="str">
        <f>'blanko Lager+Umschlag'!G102</f>
        <v>Schichten pro Tag</v>
      </c>
      <c r="AK3" s="19" t="s">
        <v>22</v>
      </c>
      <c r="AL3" s="19" t="s">
        <v>1</v>
      </c>
      <c r="AM3" s="19" t="s">
        <v>1</v>
      </c>
      <c r="AN3" s="19" t="s">
        <v>1</v>
      </c>
      <c r="AO3" s="21" t="s">
        <v>1</v>
      </c>
      <c r="AP3" s="19" t="s">
        <v>1</v>
      </c>
      <c r="AQ3" s="19" t="s">
        <v>1</v>
      </c>
      <c r="AS3" s="42">
        <v>10000</v>
      </c>
      <c r="AT3" s="45">
        <v>10000</v>
      </c>
      <c r="AU3" s="44" t="s">
        <v>23</v>
      </c>
      <c r="AV3" s="45"/>
      <c r="AW3" s="44" t="s">
        <v>1</v>
      </c>
      <c r="AX3" s="45"/>
      <c r="AY3" s="44" t="s">
        <v>1</v>
      </c>
      <c r="AZ3" s="45"/>
      <c r="BA3" s="44" t="s">
        <v>1</v>
      </c>
      <c r="BB3" s="45"/>
      <c r="BC3" s="44" t="s">
        <v>1</v>
      </c>
      <c r="BD3" s="46"/>
      <c r="BE3" s="40">
        <v>0</v>
      </c>
      <c r="BF3" s="21" t="s">
        <v>1</v>
      </c>
      <c r="BG3" s="19" t="s">
        <v>1</v>
      </c>
      <c r="BH3" s="50">
        <v>550</v>
      </c>
      <c r="BJ3" s="19" t="s">
        <v>1</v>
      </c>
      <c r="BK3" s="51">
        <v>0</v>
      </c>
      <c r="BL3" s="19" t="s">
        <v>1</v>
      </c>
      <c r="BM3" s="52">
        <v>0</v>
      </c>
      <c r="BN3" s="53">
        <v>0</v>
      </c>
      <c r="BO3" s="53">
        <v>0</v>
      </c>
      <c r="BP3" s="53">
        <v>0</v>
      </c>
      <c r="BQ3" s="53">
        <v>0</v>
      </c>
      <c r="BR3" s="53">
        <v>0</v>
      </c>
      <c r="BS3" s="51">
        <v>0</v>
      </c>
      <c r="BT3" s="51">
        <v>0</v>
      </c>
      <c r="BU3" s="54">
        <v>0</v>
      </c>
      <c r="BV3" s="54">
        <v>0</v>
      </c>
      <c r="BX3" s="52">
        <v>0</v>
      </c>
      <c r="BY3" s="19" t="s">
        <v>1</v>
      </c>
      <c r="BZ3" s="55">
        <v>10000</v>
      </c>
      <c r="CA3" s="19" t="s">
        <v>1</v>
      </c>
      <c r="CB3" s="55">
        <v>0</v>
      </c>
      <c r="CC3" s="19" t="s">
        <v>1</v>
      </c>
      <c r="CD3" s="56">
        <v>0</v>
      </c>
      <c r="CE3" s="57">
        <v>0</v>
      </c>
      <c r="CF3" s="59">
        <v>0</v>
      </c>
      <c r="CG3" s="54">
        <v>0</v>
      </c>
      <c r="CH3" s="59">
        <v>0</v>
      </c>
      <c r="CI3" s="58"/>
      <c r="CJ3" s="54">
        <v>0</v>
      </c>
      <c r="CK3" s="59">
        <v>0</v>
      </c>
      <c r="CL3" s="54">
        <v>0</v>
      </c>
      <c r="CM3" s="54">
        <v>0</v>
      </c>
      <c r="CN3" s="56">
        <v>0</v>
      </c>
      <c r="CQ3" s="19" t="s">
        <v>1</v>
      </c>
      <c r="CT3" s="61">
        <v>0</v>
      </c>
    </row>
    <row r="4" spans="1:99" x14ac:dyDescent="0.35">
      <c r="P4" s="24"/>
      <c r="U4" s="28"/>
      <c r="W4" s="27"/>
      <c r="Y4" s="27"/>
      <c r="AA4" s="27"/>
      <c r="AS4" s="42"/>
      <c r="AT4" s="45"/>
      <c r="AV4" s="45"/>
      <c r="AX4" s="45"/>
      <c r="AZ4" s="45"/>
      <c r="BB4" s="45"/>
      <c r="BD4" s="46"/>
      <c r="BE4" s="40"/>
      <c r="BH4" s="50"/>
      <c r="BK4" s="51"/>
      <c r="BM4" s="52"/>
      <c r="BN4" s="53"/>
      <c r="BO4" s="53"/>
      <c r="BP4" s="53"/>
      <c r="BQ4" s="53"/>
      <c r="BR4" s="53"/>
      <c r="BS4" s="51"/>
      <c r="BT4" s="51"/>
      <c r="BU4" s="54"/>
      <c r="BV4" s="54"/>
      <c r="BX4" s="52"/>
      <c r="BZ4" s="55"/>
      <c r="CB4" s="55"/>
      <c r="CD4" s="56"/>
      <c r="CE4" s="57"/>
      <c r="CF4" s="59"/>
      <c r="CG4" s="54"/>
      <c r="CH4" s="59"/>
      <c r="CI4" s="58"/>
      <c r="CJ4" s="54"/>
      <c r="CK4" s="59"/>
      <c r="CL4" s="54"/>
      <c r="CM4" s="54"/>
      <c r="CN4" s="56"/>
      <c r="CT4" s="61"/>
    </row>
    <row r="5" spans="1:99" x14ac:dyDescent="0.35">
      <c r="P5" s="24"/>
      <c r="U5" s="28"/>
      <c r="W5" s="27"/>
      <c r="Y5" s="27"/>
      <c r="AA5" s="27"/>
      <c r="AS5" s="42"/>
      <c r="AT5" s="45"/>
      <c r="AV5" s="45"/>
      <c r="AX5" s="45"/>
      <c r="AZ5" s="45"/>
      <c r="BB5" s="45"/>
      <c r="BD5" s="46"/>
      <c r="BE5" s="40"/>
      <c r="BH5" s="50"/>
      <c r="BK5" s="51"/>
      <c r="BM5" s="52"/>
      <c r="BN5" s="53"/>
      <c r="BO5" s="53"/>
      <c r="BP5" s="53"/>
      <c r="BQ5" s="53"/>
      <c r="BR5" s="53"/>
      <c r="BS5" s="51"/>
      <c r="BT5" s="51"/>
      <c r="BU5" s="54"/>
      <c r="BV5" s="54"/>
      <c r="BX5" s="52"/>
      <c r="BZ5" s="55"/>
      <c r="CB5" s="55"/>
      <c r="CD5" s="56"/>
      <c r="CE5" s="57"/>
      <c r="CF5" s="59"/>
      <c r="CG5" s="54"/>
      <c r="CH5" s="59"/>
      <c r="CI5" s="58"/>
      <c r="CJ5" s="54"/>
      <c r="CK5" s="59"/>
      <c r="CL5" s="54"/>
      <c r="CM5" s="54"/>
      <c r="CN5" s="56"/>
      <c r="CT5" s="61"/>
    </row>
    <row r="6" spans="1:99" x14ac:dyDescent="0.35">
      <c r="P6" s="24"/>
      <c r="U6" s="28"/>
      <c r="W6" s="27"/>
      <c r="Y6" s="27"/>
      <c r="AA6" s="27"/>
      <c r="AS6" s="42"/>
      <c r="AT6" s="45"/>
      <c r="AV6" s="45"/>
      <c r="AX6" s="45"/>
      <c r="AZ6" s="45"/>
      <c r="BB6" s="45"/>
      <c r="BD6" s="46"/>
      <c r="BE6" s="40"/>
      <c r="BH6" s="50"/>
      <c r="BK6" s="51"/>
      <c r="BM6" s="52"/>
      <c r="BN6" s="53"/>
      <c r="BO6" s="53"/>
      <c r="BP6" s="53"/>
      <c r="BQ6" s="53"/>
      <c r="BR6" s="53"/>
      <c r="BS6" s="51"/>
      <c r="BT6" s="51"/>
      <c r="BU6" s="54"/>
      <c r="BV6" s="54"/>
      <c r="BX6" s="52"/>
      <c r="BZ6" s="55"/>
      <c r="CB6" s="55"/>
      <c r="CD6" s="56"/>
      <c r="CE6" s="57"/>
      <c r="CF6" s="59"/>
      <c r="CG6" s="54"/>
      <c r="CH6" s="59"/>
      <c r="CI6" s="58"/>
      <c r="CJ6" s="54"/>
      <c r="CK6" s="59"/>
      <c r="CL6" s="54"/>
      <c r="CM6" s="54"/>
      <c r="CN6" s="56"/>
      <c r="CT6" s="61"/>
    </row>
    <row r="7" spans="1:99" x14ac:dyDescent="0.35">
      <c r="P7" s="24"/>
      <c r="U7" s="28"/>
      <c r="W7" s="27"/>
      <c r="Y7" s="27"/>
      <c r="AA7" s="27"/>
      <c r="AS7" s="42"/>
      <c r="AT7" s="45"/>
      <c r="AV7" s="45"/>
      <c r="AX7" s="45"/>
      <c r="AZ7" s="45"/>
      <c r="BB7" s="45"/>
      <c r="BD7" s="46"/>
      <c r="BE7" s="40"/>
      <c r="BH7" s="50"/>
      <c r="BK7" s="51"/>
      <c r="BM7" s="52"/>
      <c r="BN7" s="53"/>
      <c r="BO7" s="53"/>
      <c r="BP7" s="53"/>
      <c r="BQ7" s="53"/>
      <c r="BR7" s="53"/>
      <c r="BS7" s="51"/>
      <c r="BT7" s="51"/>
      <c r="BU7" s="54"/>
      <c r="BV7" s="54"/>
      <c r="BX7" s="52"/>
      <c r="BZ7" s="55"/>
      <c r="CB7" s="55"/>
      <c r="CD7" s="56"/>
      <c r="CE7" s="57"/>
      <c r="CF7" s="59"/>
      <c r="CG7" s="54"/>
      <c r="CH7" s="59"/>
      <c r="CI7" s="58"/>
      <c r="CJ7" s="54"/>
      <c r="CK7" s="59"/>
      <c r="CL7" s="54"/>
      <c r="CM7" s="54"/>
      <c r="CN7" s="56"/>
      <c r="CT7" s="61"/>
    </row>
    <row r="8" spans="1:99" x14ac:dyDescent="0.35">
      <c r="P8" s="24"/>
      <c r="U8" s="28"/>
      <c r="W8" s="27"/>
      <c r="Y8" s="27"/>
      <c r="AA8" s="27"/>
      <c r="AS8" s="42"/>
      <c r="AT8" s="45"/>
      <c r="AV8" s="45"/>
      <c r="AX8" s="45"/>
      <c r="AZ8" s="45"/>
      <c r="BB8" s="45"/>
      <c r="BD8" s="46"/>
      <c r="BE8" s="40"/>
      <c r="BH8" s="50"/>
      <c r="BK8" s="51"/>
      <c r="BM8" s="52"/>
      <c r="BN8" s="53"/>
      <c r="BO8" s="53"/>
      <c r="BP8" s="53"/>
      <c r="BQ8" s="53"/>
      <c r="BR8" s="53"/>
      <c r="BS8" s="51"/>
      <c r="BT8" s="51"/>
      <c r="BU8" s="54"/>
      <c r="BV8" s="54"/>
      <c r="BX8" s="52"/>
      <c r="BZ8" s="55"/>
      <c r="CB8" s="55"/>
      <c r="CD8" s="56"/>
      <c r="CE8" s="57"/>
      <c r="CF8" s="59"/>
      <c r="CG8" s="54"/>
      <c r="CH8" s="59"/>
      <c r="CI8" s="58"/>
      <c r="CJ8" s="54"/>
      <c r="CK8" s="59"/>
      <c r="CL8" s="54"/>
      <c r="CM8" s="54"/>
      <c r="CN8" s="56"/>
      <c r="CT8" s="61"/>
    </row>
    <row r="9" spans="1:99" x14ac:dyDescent="0.35">
      <c r="P9" s="24"/>
      <c r="U9" s="28"/>
      <c r="W9" s="27"/>
      <c r="Y9" s="27"/>
      <c r="AA9" s="27"/>
      <c r="AS9" s="42"/>
      <c r="AT9" s="45"/>
      <c r="AV9" s="45"/>
      <c r="AX9" s="45"/>
      <c r="AZ9" s="45"/>
      <c r="BB9" s="45"/>
      <c r="BD9" s="46"/>
      <c r="BE9" s="40"/>
      <c r="BH9" s="50"/>
      <c r="BK9" s="51"/>
      <c r="BM9" s="52"/>
      <c r="BN9" s="53"/>
      <c r="BO9" s="53"/>
      <c r="BP9" s="53"/>
      <c r="BQ9" s="53"/>
      <c r="BR9" s="53"/>
      <c r="BS9" s="51"/>
      <c r="BT9" s="51"/>
      <c r="BU9" s="54"/>
      <c r="BV9" s="54"/>
      <c r="BX9" s="52"/>
      <c r="BZ9" s="55"/>
      <c r="CB9" s="55"/>
      <c r="CD9" s="56"/>
      <c r="CE9" s="57"/>
      <c r="CF9" s="59"/>
      <c r="CG9" s="54"/>
      <c r="CH9" s="59"/>
      <c r="CI9" s="58"/>
      <c r="CJ9" s="54"/>
      <c r="CK9" s="59"/>
      <c r="CL9" s="54"/>
      <c r="CM9" s="54"/>
      <c r="CN9" s="56"/>
      <c r="CT9" s="61"/>
    </row>
    <row r="10" spans="1:99" x14ac:dyDescent="0.35">
      <c r="P10" s="24"/>
      <c r="U10" s="28"/>
      <c r="W10" s="27"/>
      <c r="Y10" s="27"/>
      <c r="AA10" s="27"/>
      <c r="AS10" s="42"/>
      <c r="AT10" s="45"/>
      <c r="AV10" s="45"/>
      <c r="AX10" s="45"/>
      <c r="AZ10" s="45"/>
      <c r="BB10" s="45"/>
      <c r="BD10" s="46"/>
      <c r="BE10" s="40"/>
      <c r="BH10" s="50"/>
      <c r="BK10" s="51"/>
      <c r="BM10" s="52"/>
      <c r="BN10" s="53"/>
      <c r="BO10" s="53"/>
      <c r="BP10" s="53"/>
      <c r="BQ10" s="53"/>
      <c r="BR10" s="53"/>
      <c r="BS10" s="51"/>
      <c r="BT10" s="51"/>
      <c r="BU10" s="54"/>
      <c r="BV10" s="54"/>
      <c r="BX10" s="52"/>
      <c r="BZ10" s="55"/>
      <c r="CB10" s="55"/>
      <c r="CD10" s="56"/>
      <c r="CE10" s="57"/>
      <c r="CF10" s="59"/>
      <c r="CG10" s="54"/>
      <c r="CH10" s="59"/>
      <c r="CI10" s="58"/>
      <c r="CJ10" s="54"/>
      <c r="CK10" s="59"/>
      <c r="CL10" s="54"/>
      <c r="CM10" s="54"/>
      <c r="CN10" s="56"/>
      <c r="CT10" s="61"/>
    </row>
    <row r="11" spans="1:99" x14ac:dyDescent="0.35">
      <c r="P11" s="24"/>
      <c r="U11" s="28"/>
      <c r="W11" s="27"/>
      <c r="Y11" s="27"/>
      <c r="AA11" s="27"/>
      <c r="AS11" s="42"/>
      <c r="AT11" s="45"/>
      <c r="AV11" s="45"/>
      <c r="AX11" s="45"/>
      <c r="AZ11" s="45"/>
      <c r="BB11" s="45"/>
      <c r="BD11" s="46"/>
      <c r="BE11" s="40"/>
      <c r="BH11" s="50"/>
      <c r="BK11" s="51"/>
      <c r="BM11" s="52"/>
      <c r="BN11" s="53"/>
      <c r="BO11" s="53"/>
      <c r="BP11" s="53"/>
      <c r="BQ11" s="53"/>
      <c r="BR11" s="53"/>
      <c r="BS11" s="51"/>
      <c r="BT11" s="51"/>
      <c r="BU11" s="54"/>
      <c r="BV11" s="54"/>
      <c r="BX11" s="52"/>
      <c r="BZ11" s="55"/>
      <c r="CB11" s="55"/>
      <c r="CD11" s="56"/>
      <c r="CE11" s="57"/>
      <c r="CF11" s="59"/>
      <c r="CG11" s="54"/>
      <c r="CH11" s="59"/>
      <c r="CI11" s="58"/>
      <c r="CJ11" s="54"/>
      <c r="CK11" s="59"/>
      <c r="CL11" s="54"/>
      <c r="CM11" s="54"/>
      <c r="CN11" s="56"/>
      <c r="CT11" s="61"/>
    </row>
    <row r="12" spans="1:99" x14ac:dyDescent="0.35">
      <c r="P12" s="24"/>
      <c r="U12" s="28"/>
      <c r="W12" s="27"/>
      <c r="Y12" s="27"/>
      <c r="AA12" s="27"/>
      <c r="AS12" s="42"/>
      <c r="AT12" s="45"/>
      <c r="AV12" s="45"/>
      <c r="AX12" s="45"/>
      <c r="AZ12" s="45"/>
      <c r="BB12" s="45"/>
      <c r="BD12" s="46"/>
      <c r="BE12" s="40"/>
      <c r="BH12" s="50"/>
      <c r="BK12" s="51"/>
      <c r="BM12" s="52"/>
      <c r="BN12" s="53"/>
      <c r="BO12" s="53"/>
      <c r="BP12" s="53"/>
      <c r="BQ12" s="53"/>
      <c r="BR12" s="53"/>
      <c r="BS12" s="51"/>
      <c r="BT12" s="51"/>
      <c r="BU12" s="54"/>
      <c r="BV12" s="54"/>
      <c r="BX12" s="52"/>
      <c r="BZ12" s="55"/>
      <c r="CB12" s="55"/>
      <c r="CD12" s="56"/>
      <c r="CE12" s="57"/>
      <c r="CF12" s="59"/>
      <c r="CG12" s="54"/>
      <c r="CH12" s="59"/>
      <c r="CI12" s="58"/>
      <c r="CJ12" s="54"/>
      <c r="CK12" s="59"/>
      <c r="CL12" s="54"/>
      <c r="CM12" s="54"/>
      <c r="CN12" s="56"/>
      <c r="CT12" s="61"/>
    </row>
    <row r="13" spans="1:99" x14ac:dyDescent="0.35">
      <c r="P13" s="24"/>
      <c r="U13" s="28"/>
      <c r="W13" s="27"/>
      <c r="Y13" s="27"/>
      <c r="AA13" s="27"/>
      <c r="AS13" s="42"/>
      <c r="AT13" s="45"/>
      <c r="AV13" s="45"/>
      <c r="AX13" s="45"/>
      <c r="AZ13" s="45"/>
      <c r="BB13" s="45"/>
      <c r="BD13" s="46"/>
      <c r="BE13" s="40"/>
      <c r="BH13" s="50"/>
      <c r="BK13" s="51"/>
      <c r="BM13" s="52"/>
      <c r="BN13" s="53"/>
      <c r="BO13" s="53"/>
      <c r="BP13" s="53"/>
      <c r="BQ13" s="53"/>
      <c r="BR13" s="53"/>
      <c r="BS13" s="51"/>
      <c r="BT13" s="51"/>
      <c r="BU13" s="54"/>
      <c r="BV13" s="54"/>
      <c r="BX13" s="52"/>
      <c r="BZ13" s="55"/>
      <c r="CB13" s="55"/>
      <c r="CD13" s="56"/>
      <c r="CE13" s="57"/>
      <c r="CF13" s="59"/>
      <c r="CG13" s="54"/>
      <c r="CH13" s="59"/>
      <c r="CI13" s="58"/>
      <c r="CJ13" s="54"/>
      <c r="CK13" s="59"/>
      <c r="CL13" s="54"/>
      <c r="CM13" s="54"/>
      <c r="CN13" s="56"/>
      <c r="CT13" s="61"/>
    </row>
    <row r="14" spans="1:99" x14ac:dyDescent="0.35">
      <c r="P14" s="24"/>
      <c r="U14" s="28"/>
      <c r="W14" s="27"/>
      <c r="Y14" s="27"/>
      <c r="AA14" s="27"/>
      <c r="AS14" s="42"/>
      <c r="AT14" s="45"/>
      <c r="AV14" s="45"/>
      <c r="AX14" s="45"/>
      <c r="AZ14" s="45"/>
      <c r="BB14" s="45"/>
      <c r="BD14" s="46"/>
      <c r="BE14" s="40"/>
      <c r="BH14" s="50"/>
      <c r="BK14" s="51"/>
      <c r="BM14" s="52"/>
      <c r="BN14" s="53"/>
      <c r="BO14" s="53"/>
      <c r="BP14" s="53"/>
      <c r="BQ14" s="53"/>
      <c r="BR14" s="53"/>
      <c r="BS14" s="51"/>
      <c r="BT14" s="51"/>
      <c r="BU14" s="54"/>
      <c r="BV14" s="54"/>
      <c r="BX14" s="52"/>
      <c r="BZ14" s="55"/>
      <c r="CB14" s="55"/>
      <c r="CD14" s="56"/>
      <c r="CE14" s="57"/>
      <c r="CF14" s="59"/>
      <c r="CG14" s="54"/>
      <c r="CH14" s="59"/>
      <c r="CI14" s="58"/>
      <c r="CJ14" s="54"/>
      <c r="CK14" s="59"/>
      <c r="CL14" s="54"/>
      <c r="CM14" s="54"/>
      <c r="CN14" s="56"/>
      <c r="CT14" s="61"/>
    </row>
    <row r="15" spans="1:99" x14ac:dyDescent="0.35">
      <c r="P15" s="24"/>
      <c r="U15" s="28"/>
      <c r="W15" s="27"/>
      <c r="Y15" s="27"/>
      <c r="AA15" s="27"/>
      <c r="AS15" s="42"/>
      <c r="AT15" s="45"/>
      <c r="AV15" s="45"/>
      <c r="AX15" s="45"/>
      <c r="AZ15" s="45"/>
      <c r="BB15" s="45"/>
      <c r="BD15" s="46"/>
      <c r="BE15" s="40"/>
      <c r="BH15" s="50"/>
      <c r="BK15" s="51"/>
      <c r="BM15" s="52"/>
      <c r="BN15" s="53"/>
      <c r="BO15" s="53"/>
      <c r="BP15" s="53"/>
      <c r="BQ15" s="53"/>
      <c r="BR15" s="53"/>
      <c r="BS15" s="51"/>
      <c r="BT15" s="51"/>
      <c r="BU15" s="54"/>
      <c r="BV15" s="54"/>
      <c r="BX15" s="52"/>
      <c r="BZ15" s="55"/>
      <c r="CB15" s="55"/>
      <c r="CD15" s="56"/>
      <c r="CE15" s="57"/>
      <c r="CF15" s="59"/>
      <c r="CG15" s="54"/>
      <c r="CH15" s="59"/>
      <c r="CI15" s="58"/>
      <c r="CJ15" s="54"/>
      <c r="CK15" s="59"/>
      <c r="CL15" s="54"/>
      <c r="CM15" s="54"/>
      <c r="CN15" s="56"/>
      <c r="CT15" s="61"/>
    </row>
    <row r="16" spans="1:99" x14ac:dyDescent="0.35">
      <c r="P16" s="24"/>
      <c r="U16" s="28"/>
      <c r="W16" s="27"/>
      <c r="Y16" s="27"/>
      <c r="AA16" s="27"/>
      <c r="AS16" s="42"/>
      <c r="AT16" s="45"/>
      <c r="AV16" s="45"/>
      <c r="AX16" s="45"/>
      <c r="AZ16" s="45"/>
      <c r="BB16" s="45"/>
      <c r="BD16" s="46"/>
      <c r="BE16" s="40"/>
      <c r="BH16" s="50"/>
      <c r="BK16" s="51"/>
      <c r="BM16" s="52"/>
      <c r="BN16" s="53"/>
      <c r="BO16" s="53"/>
      <c r="BP16" s="53"/>
      <c r="BQ16" s="53"/>
      <c r="BR16" s="53"/>
      <c r="BS16" s="51"/>
      <c r="BT16" s="51"/>
      <c r="BU16" s="54"/>
      <c r="BV16" s="54"/>
      <c r="BX16" s="52"/>
      <c r="BZ16" s="55"/>
      <c r="CB16" s="55"/>
      <c r="CD16" s="56"/>
      <c r="CE16" s="57"/>
      <c r="CF16" s="59"/>
      <c r="CG16" s="54"/>
      <c r="CH16" s="59"/>
      <c r="CI16" s="58"/>
      <c r="CJ16" s="54"/>
      <c r="CK16" s="59"/>
      <c r="CL16" s="54"/>
      <c r="CM16" s="54"/>
      <c r="CN16" s="56"/>
      <c r="CT16" s="61"/>
    </row>
    <row r="17" spans="16:98" x14ac:dyDescent="0.35">
      <c r="P17" s="24"/>
      <c r="U17" s="28"/>
      <c r="W17" s="27"/>
      <c r="Y17" s="27"/>
      <c r="AA17" s="27"/>
      <c r="AS17" s="42"/>
      <c r="AT17" s="45"/>
      <c r="AV17" s="45"/>
      <c r="AX17" s="45"/>
      <c r="AZ17" s="45"/>
      <c r="BB17" s="45"/>
      <c r="BD17" s="46"/>
      <c r="BE17" s="40"/>
      <c r="BH17" s="50"/>
      <c r="BK17" s="51"/>
      <c r="BM17" s="52"/>
      <c r="BN17" s="53"/>
      <c r="BO17" s="53"/>
      <c r="BP17" s="53"/>
      <c r="BQ17" s="53"/>
      <c r="BR17" s="53"/>
      <c r="BS17" s="51"/>
      <c r="BT17" s="51"/>
      <c r="BU17" s="54"/>
      <c r="BV17" s="54"/>
      <c r="BX17" s="52"/>
      <c r="BZ17" s="55"/>
      <c r="CB17" s="55"/>
      <c r="CD17" s="56"/>
      <c r="CE17" s="57"/>
      <c r="CF17" s="59"/>
      <c r="CG17" s="54"/>
      <c r="CH17" s="59"/>
      <c r="CI17" s="58"/>
      <c r="CJ17" s="54"/>
      <c r="CK17" s="59"/>
      <c r="CL17" s="54"/>
      <c r="CM17" s="54"/>
      <c r="CN17" s="56"/>
      <c r="CT17" s="61"/>
    </row>
    <row r="18" spans="16:98" x14ac:dyDescent="0.35">
      <c r="P18" s="24"/>
      <c r="U18" s="28"/>
      <c r="W18" s="27"/>
      <c r="Y18" s="27"/>
      <c r="AA18" s="27"/>
      <c r="AS18" s="42"/>
      <c r="AT18" s="45"/>
      <c r="AV18" s="45"/>
      <c r="AX18" s="45"/>
      <c r="AZ18" s="45"/>
      <c r="BB18" s="45"/>
      <c r="BD18" s="46"/>
      <c r="BE18" s="40"/>
      <c r="BH18" s="50"/>
      <c r="BK18" s="51"/>
      <c r="BM18" s="52"/>
      <c r="BN18" s="53"/>
      <c r="BO18" s="53"/>
      <c r="BP18" s="53"/>
      <c r="BQ18" s="53"/>
      <c r="BR18" s="53"/>
      <c r="BS18" s="51"/>
      <c r="BT18" s="51"/>
      <c r="BU18" s="54"/>
      <c r="BV18" s="54"/>
      <c r="BX18" s="52"/>
      <c r="BZ18" s="55"/>
      <c r="CB18" s="55"/>
      <c r="CD18" s="56"/>
      <c r="CE18" s="57"/>
      <c r="CF18" s="59"/>
      <c r="CG18" s="54"/>
      <c r="CH18" s="59"/>
      <c r="CI18" s="58"/>
      <c r="CJ18" s="54"/>
      <c r="CK18" s="59"/>
      <c r="CL18" s="54"/>
      <c r="CM18" s="54"/>
      <c r="CN18" s="56"/>
      <c r="CT18" s="61"/>
    </row>
    <row r="19" spans="16:98" x14ac:dyDescent="0.35">
      <c r="P19" s="24"/>
      <c r="U19" s="28"/>
      <c r="W19" s="27"/>
      <c r="Y19" s="27"/>
      <c r="AA19" s="27"/>
      <c r="AS19" s="42"/>
      <c r="AT19" s="45"/>
      <c r="AV19" s="45"/>
      <c r="AX19" s="45"/>
      <c r="AZ19" s="45"/>
      <c r="BB19" s="45"/>
      <c r="BD19" s="46"/>
      <c r="BE19" s="40"/>
      <c r="BH19" s="50"/>
      <c r="BK19" s="51"/>
      <c r="BM19" s="52"/>
      <c r="BN19" s="53"/>
      <c r="BO19" s="53"/>
      <c r="BP19" s="53"/>
      <c r="BQ19" s="53"/>
      <c r="BR19" s="53"/>
      <c r="BS19" s="51"/>
      <c r="BT19" s="51"/>
      <c r="BU19" s="54"/>
      <c r="BV19" s="54"/>
      <c r="BX19" s="52"/>
      <c r="BZ19" s="55"/>
      <c r="CB19" s="55"/>
      <c r="CD19" s="56"/>
      <c r="CE19" s="57"/>
      <c r="CF19" s="59"/>
      <c r="CG19" s="54"/>
      <c r="CH19" s="59"/>
      <c r="CI19" s="58"/>
      <c r="CJ19" s="54"/>
      <c r="CK19" s="59"/>
      <c r="CL19" s="54"/>
      <c r="CM19" s="54"/>
      <c r="CN19" s="56"/>
      <c r="CT19" s="61"/>
    </row>
    <row r="20" spans="16:98" x14ac:dyDescent="0.35">
      <c r="P20" s="24"/>
      <c r="U20" s="28"/>
      <c r="W20" s="27"/>
      <c r="Y20" s="27"/>
      <c r="AA20" s="27"/>
      <c r="AS20" s="42"/>
      <c r="AT20" s="45"/>
      <c r="AV20" s="45"/>
      <c r="AX20" s="45"/>
      <c r="AZ20" s="45"/>
      <c r="BB20" s="45"/>
      <c r="BD20" s="46"/>
      <c r="BE20" s="40"/>
      <c r="BH20" s="50"/>
      <c r="BK20" s="51"/>
      <c r="BM20" s="52"/>
      <c r="BN20" s="53"/>
      <c r="BO20" s="53"/>
      <c r="BP20" s="53"/>
      <c r="BQ20" s="53"/>
      <c r="BR20" s="53"/>
      <c r="BS20" s="51"/>
      <c r="BT20" s="51"/>
      <c r="BU20" s="54"/>
      <c r="BV20" s="54"/>
      <c r="BX20" s="52"/>
      <c r="BZ20" s="55"/>
      <c r="CB20" s="55"/>
      <c r="CD20" s="56"/>
      <c r="CE20" s="57"/>
      <c r="CF20" s="59"/>
      <c r="CG20" s="54"/>
      <c r="CH20" s="59"/>
      <c r="CI20" s="58"/>
      <c r="CJ20" s="54"/>
      <c r="CK20" s="59"/>
      <c r="CL20" s="54"/>
      <c r="CM20" s="54"/>
      <c r="CN20" s="56"/>
      <c r="CT20" s="61"/>
    </row>
    <row r="21" spans="16:98" x14ac:dyDescent="0.35">
      <c r="P21" s="24"/>
      <c r="U21" s="28"/>
      <c r="W21" s="27"/>
      <c r="Y21" s="27"/>
      <c r="AA21" s="27"/>
      <c r="AS21" s="42"/>
      <c r="AT21" s="45"/>
      <c r="AV21" s="45"/>
      <c r="AX21" s="45"/>
      <c r="AZ21" s="45"/>
      <c r="BB21" s="45"/>
      <c r="BD21" s="46"/>
      <c r="BE21" s="40"/>
      <c r="BH21" s="50"/>
      <c r="BK21" s="51"/>
      <c r="BM21" s="52"/>
      <c r="BN21" s="53"/>
      <c r="BO21" s="53"/>
      <c r="BP21" s="53"/>
      <c r="BQ21" s="53"/>
      <c r="BR21" s="53"/>
      <c r="BS21" s="51"/>
      <c r="BT21" s="51"/>
      <c r="BU21" s="54"/>
      <c r="BV21" s="54"/>
      <c r="BX21" s="52"/>
      <c r="BZ21" s="55"/>
      <c r="CB21" s="55"/>
      <c r="CD21" s="56"/>
      <c r="CE21" s="57"/>
      <c r="CF21" s="59"/>
      <c r="CG21" s="54"/>
      <c r="CH21" s="59"/>
      <c r="CI21" s="58"/>
      <c r="CJ21" s="54"/>
      <c r="CK21" s="59"/>
      <c r="CL21" s="54"/>
      <c r="CM21" s="54"/>
      <c r="CN21" s="56"/>
      <c r="CT21" s="61"/>
    </row>
    <row r="22" spans="16:98" x14ac:dyDescent="0.35">
      <c r="P22" s="24"/>
      <c r="U22" s="28"/>
      <c r="W22" s="27"/>
      <c r="Y22" s="27"/>
      <c r="AA22" s="27"/>
      <c r="AS22" s="42"/>
      <c r="AT22" s="45"/>
      <c r="AV22" s="45"/>
      <c r="AX22" s="45"/>
      <c r="AZ22" s="45"/>
      <c r="BB22" s="45"/>
      <c r="BD22" s="46"/>
      <c r="BE22" s="40"/>
      <c r="BH22" s="50"/>
      <c r="BK22" s="51"/>
      <c r="BM22" s="52"/>
      <c r="BN22" s="53"/>
      <c r="BO22" s="53"/>
      <c r="BP22" s="53"/>
      <c r="BQ22" s="53"/>
      <c r="BR22" s="53"/>
      <c r="BS22" s="51"/>
      <c r="BT22" s="51"/>
      <c r="BU22" s="54"/>
      <c r="BV22" s="54"/>
      <c r="BX22" s="52"/>
      <c r="BZ22" s="55"/>
      <c r="CB22" s="55"/>
      <c r="CD22" s="56"/>
      <c r="CE22" s="57"/>
      <c r="CF22" s="59"/>
      <c r="CG22" s="54"/>
      <c r="CH22" s="59"/>
      <c r="CI22" s="58"/>
      <c r="CJ22" s="54"/>
      <c r="CK22" s="59"/>
      <c r="CL22" s="54"/>
      <c r="CM22" s="54"/>
      <c r="CN22" s="56"/>
      <c r="CT22" s="61"/>
    </row>
    <row r="23" spans="16:98" x14ac:dyDescent="0.35">
      <c r="P23" s="24"/>
      <c r="U23" s="28"/>
      <c r="W23" s="27"/>
      <c r="Y23" s="27"/>
      <c r="AA23" s="27"/>
      <c r="AS23" s="42"/>
      <c r="AT23" s="45"/>
      <c r="AV23" s="45"/>
      <c r="AX23" s="45"/>
      <c r="AZ23" s="45"/>
      <c r="BB23" s="45"/>
      <c r="BD23" s="46"/>
      <c r="BE23" s="40"/>
      <c r="BH23" s="50"/>
      <c r="BK23" s="51"/>
      <c r="BM23" s="52"/>
      <c r="BN23" s="53"/>
      <c r="BO23" s="53"/>
      <c r="BP23" s="53"/>
      <c r="BQ23" s="53"/>
      <c r="BR23" s="53"/>
      <c r="BS23" s="51"/>
      <c r="BT23" s="51"/>
      <c r="BU23" s="54"/>
      <c r="BV23" s="54"/>
      <c r="BX23" s="52"/>
      <c r="BZ23" s="55"/>
      <c r="CB23" s="55"/>
      <c r="CD23" s="56"/>
      <c r="CE23" s="57"/>
      <c r="CF23" s="59"/>
      <c r="CG23" s="54"/>
      <c r="CH23" s="59"/>
      <c r="CI23" s="58"/>
      <c r="CJ23" s="54"/>
      <c r="CK23" s="59"/>
      <c r="CL23" s="54"/>
      <c r="CM23" s="54"/>
      <c r="CN23" s="56"/>
      <c r="CT23" s="61"/>
    </row>
    <row r="24" spans="16:98" x14ac:dyDescent="0.35">
      <c r="P24" s="24"/>
      <c r="U24" s="28"/>
      <c r="W24" s="27"/>
      <c r="Y24" s="27"/>
      <c r="AA24" s="27"/>
      <c r="AS24" s="42"/>
      <c r="AT24" s="45"/>
      <c r="AV24" s="45"/>
      <c r="AX24" s="45"/>
      <c r="AZ24" s="45"/>
      <c r="BB24" s="45"/>
      <c r="BD24" s="46"/>
      <c r="BE24" s="40"/>
      <c r="BH24" s="50"/>
      <c r="BK24" s="51"/>
      <c r="BM24" s="52"/>
      <c r="BN24" s="53"/>
      <c r="BO24" s="53"/>
      <c r="BP24" s="53"/>
      <c r="BQ24" s="53"/>
      <c r="BR24" s="53"/>
      <c r="BS24" s="51"/>
      <c r="BT24" s="51"/>
      <c r="BU24" s="54"/>
      <c r="BV24" s="54"/>
      <c r="BX24" s="52"/>
      <c r="BZ24" s="55"/>
      <c r="CB24" s="55"/>
      <c r="CD24" s="56"/>
      <c r="CE24" s="57"/>
      <c r="CF24" s="59"/>
      <c r="CG24" s="54"/>
      <c r="CH24" s="59"/>
      <c r="CI24" s="58"/>
      <c r="CJ24" s="54"/>
      <c r="CK24" s="59"/>
      <c r="CL24" s="54"/>
      <c r="CM24" s="54"/>
      <c r="CN24" s="56"/>
      <c r="CT24" s="61"/>
    </row>
    <row r="25" spans="16:98" x14ac:dyDescent="0.35">
      <c r="P25" s="24"/>
      <c r="U25" s="28"/>
      <c r="W25" s="27"/>
      <c r="Y25" s="27"/>
      <c r="AA25" s="27"/>
      <c r="AS25" s="42"/>
      <c r="AT25" s="45"/>
      <c r="AV25" s="45"/>
      <c r="AX25" s="45"/>
      <c r="AZ25" s="45"/>
      <c r="BB25" s="45"/>
      <c r="BD25" s="46"/>
      <c r="BE25" s="40"/>
      <c r="BH25" s="50"/>
      <c r="BK25" s="51"/>
      <c r="BM25" s="52"/>
      <c r="BN25" s="53"/>
      <c r="BO25" s="53"/>
      <c r="BP25" s="53"/>
      <c r="BQ25" s="53"/>
      <c r="BR25" s="53"/>
      <c r="BS25" s="51"/>
      <c r="BT25" s="51"/>
      <c r="BU25" s="54"/>
      <c r="BV25" s="54"/>
      <c r="BX25" s="52"/>
      <c r="BZ25" s="55"/>
      <c r="CB25" s="55"/>
      <c r="CD25" s="56"/>
      <c r="CE25" s="57"/>
      <c r="CF25" s="59"/>
      <c r="CG25" s="54"/>
      <c r="CH25" s="59"/>
      <c r="CI25" s="58"/>
      <c r="CJ25" s="54"/>
      <c r="CK25" s="59"/>
      <c r="CL25" s="54"/>
      <c r="CM25" s="54"/>
      <c r="CN25" s="56"/>
      <c r="CT25" s="61"/>
    </row>
    <row r="26" spans="16:98" x14ac:dyDescent="0.35">
      <c r="P26" s="24"/>
      <c r="U26" s="28"/>
      <c r="W26" s="27"/>
      <c r="Y26" s="27"/>
      <c r="AA26" s="27"/>
      <c r="AS26" s="42"/>
      <c r="AT26" s="45"/>
      <c r="AV26" s="45"/>
      <c r="AX26" s="45"/>
      <c r="AZ26" s="45"/>
      <c r="BB26" s="45"/>
      <c r="BD26" s="46"/>
      <c r="BE26" s="40"/>
      <c r="BH26" s="50"/>
      <c r="BK26" s="51"/>
      <c r="BM26" s="52"/>
      <c r="BN26" s="53"/>
      <c r="BO26" s="53"/>
      <c r="BP26" s="53"/>
      <c r="BQ26" s="53"/>
      <c r="BR26" s="53"/>
      <c r="BS26" s="51"/>
      <c r="BT26" s="51"/>
      <c r="BU26" s="54"/>
      <c r="BV26" s="54"/>
      <c r="BX26" s="52"/>
      <c r="BZ26" s="55"/>
      <c r="CB26" s="55"/>
      <c r="CD26" s="56"/>
      <c r="CE26" s="57"/>
      <c r="CF26" s="59"/>
      <c r="CG26" s="54"/>
      <c r="CH26" s="59"/>
      <c r="CI26" s="58"/>
      <c r="CJ26" s="54"/>
      <c r="CK26" s="59"/>
      <c r="CL26" s="54"/>
      <c r="CM26" s="54"/>
      <c r="CN26" s="56"/>
      <c r="CT26" s="61"/>
    </row>
    <row r="27" spans="16:98" x14ac:dyDescent="0.35">
      <c r="P27" s="24"/>
      <c r="U27" s="28"/>
      <c r="W27" s="27"/>
      <c r="Y27" s="27"/>
      <c r="AA27" s="27"/>
      <c r="AS27" s="42"/>
      <c r="AT27" s="45"/>
      <c r="AV27" s="45"/>
      <c r="AX27" s="45"/>
      <c r="AZ27" s="45"/>
      <c r="BB27" s="45"/>
      <c r="BD27" s="46"/>
      <c r="BE27" s="40"/>
      <c r="BH27" s="50"/>
      <c r="BK27" s="51"/>
      <c r="BM27" s="52"/>
      <c r="BN27" s="53"/>
      <c r="BO27" s="53"/>
      <c r="BP27" s="53"/>
      <c r="BQ27" s="53"/>
      <c r="BR27" s="53"/>
      <c r="BS27" s="51"/>
      <c r="BT27" s="51"/>
      <c r="BU27" s="54"/>
      <c r="BV27" s="54"/>
      <c r="BX27" s="52"/>
      <c r="BZ27" s="55"/>
      <c r="CB27" s="55"/>
      <c r="CD27" s="56"/>
      <c r="CE27" s="57"/>
      <c r="CF27" s="59"/>
      <c r="CG27" s="54"/>
      <c r="CH27" s="59"/>
      <c r="CI27" s="58"/>
      <c r="CJ27" s="54"/>
      <c r="CK27" s="59"/>
      <c r="CL27" s="54"/>
      <c r="CM27" s="54"/>
      <c r="CN27" s="56"/>
      <c r="CT27" s="61"/>
    </row>
    <row r="28" spans="16:98" x14ac:dyDescent="0.35">
      <c r="P28" s="24"/>
      <c r="U28" s="28"/>
      <c r="W28" s="27"/>
      <c r="Y28" s="27"/>
      <c r="AA28" s="27"/>
      <c r="AS28" s="42"/>
      <c r="AT28" s="45"/>
      <c r="AV28" s="45"/>
      <c r="AX28" s="45"/>
      <c r="AZ28" s="45"/>
      <c r="BB28" s="45"/>
      <c r="BD28" s="46"/>
      <c r="BE28" s="40"/>
      <c r="BH28" s="50"/>
      <c r="BK28" s="51"/>
      <c r="BM28" s="52"/>
      <c r="BN28" s="53"/>
      <c r="BO28" s="53"/>
      <c r="BP28" s="53"/>
      <c r="BQ28" s="53"/>
      <c r="BR28" s="53"/>
      <c r="BS28" s="51"/>
      <c r="BT28" s="51"/>
      <c r="BU28" s="54"/>
      <c r="BV28" s="54"/>
      <c r="BX28" s="52"/>
      <c r="BZ28" s="55"/>
      <c r="CB28" s="55"/>
      <c r="CD28" s="56"/>
      <c r="CE28" s="57"/>
      <c r="CF28" s="59"/>
      <c r="CG28" s="54"/>
      <c r="CH28" s="59"/>
      <c r="CI28" s="58"/>
      <c r="CJ28" s="54"/>
      <c r="CK28" s="59"/>
      <c r="CL28" s="54"/>
      <c r="CM28" s="54"/>
      <c r="CN28" s="56"/>
      <c r="CT28" s="61"/>
    </row>
    <row r="29" spans="16:98" x14ac:dyDescent="0.35">
      <c r="P29" s="24"/>
      <c r="U29" s="28"/>
      <c r="W29" s="27"/>
      <c r="Y29" s="27"/>
      <c r="AA29" s="27"/>
      <c r="AS29" s="42"/>
      <c r="AT29" s="45"/>
      <c r="AV29" s="45"/>
      <c r="AX29" s="45"/>
      <c r="AZ29" s="45"/>
      <c r="BB29" s="45"/>
      <c r="BD29" s="46"/>
      <c r="BE29" s="40"/>
      <c r="BH29" s="50"/>
      <c r="BK29" s="51"/>
      <c r="BM29" s="52"/>
      <c r="BN29" s="53"/>
      <c r="BO29" s="53"/>
      <c r="BP29" s="53"/>
      <c r="BQ29" s="53"/>
      <c r="BR29" s="53"/>
      <c r="BS29" s="51"/>
      <c r="BT29" s="51"/>
      <c r="BU29" s="54"/>
      <c r="BV29" s="54"/>
      <c r="BX29" s="52"/>
      <c r="BZ29" s="55"/>
      <c r="CB29" s="55"/>
      <c r="CD29" s="56"/>
      <c r="CE29" s="57"/>
      <c r="CF29" s="59"/>
      <c r="CG29" s="54"/>
      <c r="CH29" s="59"/>
      <c r="CI29" s="58"/>
      <c r="CJ29" s="54"/>
      <c r="CK29" s="59"/>
      <c r="CL29" s="54"/>
      <c r="CM29" s="54"/>
      <c r="CN29" s="56"/>
      <c r="CT29" s="61"/>
    </row>
    <row r="30" spans="16:98" x14ac:dyDescent="0.35">
      <c r="P30" s="24"/>
      <c r="U30" s="28"/>
      <c r="W30" s="27"/>
      <c r="Y30" s="27"/>
      <c r="AA30" s="27"/>
      <c r="AS30" s="42"/>
      <c r="AT30" s="45"/>
      <c r="AV30" s="45"/>
      <c r="AX30" s="45"/>
      <c r="AZ30" s="45"/>
      <c r="BB30" s="45"/>
      <c r="BD30" s="46"/>
      <c r="BE30" s="40"/>
      <c r="BH30" s="50"/>
      <c r="BK30" s="51"/>
      <c r="BM30" s="52"/>
      <c r="BN30" s="53"/>
      <c r="BO30" s="53"/>
      <c r="BP30" s="53"/>
      <c r="BQ30" s="53"/>
      <c r="BR30" s="53"/>
      <c r="BS30" s="51"/>
      <c r="BT30" s="51"/>
      <c r="BU30" s="54"/>
      <c r="BV30" s="54"/>
      <c r="BX30" s="52"/>
      <c r="BZ30" s="55"/>
      <c r="CB30" s="55"/>
      <c r="CD30" s="56"/>
      <c r="CE30" s="57"/>
      <c r="CF30" s="59"/>
      <c r="CG30" s="54"/>
      <c r="CH30" s="59"/>
      <c r="CI30" s="58"/>
      <c r="CJ30" s="54"/>
      <c r="CK30" s="59"/>
      <c r="CL30" s="54"/>
      <c r="CM30" s="54"/>
      <c r="CN30" s="56"/>
      <c r="CT30" s="61"/>
    </row>
    <row r="31" spans="16:98" x14ac:dyDescent="0.35">
      <c r="P31" s="24"/>
      <c r="U31" s="28"/>
      <c r="W31" s="27"/>
      <c r="Y31" s="27"/>
      <c r="AA31" s="27"/>
      <c r="AS31" s="42"/>
      <c r="AT31" s="45"/>
      <c r="AV31" s="45"/>
      <c r="AX31" s="45"/>
      <c r="AZ31" s="45"/>
      <c r="BB31" s="45"/>
      <c r="BD31" s="46"/>
      <c r="BE31" s="40"/>
      <c r="BH31" s="50"/>
      <c r="BK31" s="51"/>
      <c r="BM31" s="52"/>
      <c r="BN31" s="53"/>
      <c r="BO31" s="53"/>
      <c r="BP31" s="53"/>
      <c r="BQ31" s="53"/>
      <c r="BR31" s="53"/>
      <c r="BS31" s="51"/>
      <c r="BT31" s="51"/>
      <c r="BU31" s="54"/>
      <c r="BV31" s="54"/>
      <c r="BX31" s="52"/>
      <c r="BZ31" s="55"/>
      <c r="CB31" s="55"/>
      <c r="CD31" s="56"/>
      <c r="CE31" s="57"/>
      <c r="CF31" s="59"/>
      <c r="CG31" s="54"/>
      <c r="CH31" s="59"/>
      <c r="CI31" s="58"/>
      <c r="CJ31" s="54"/>
      <c r="CK31" s="59"/>
      <c r="CL31" s="54"/>
      <c r="CM31" s="54"/>
      <c r="CN31" s="56"/>
      <c r="CT31" s="61"/>
    </row>
    <row r="32" spans="16:98" x14ac:dyDescent="0.35">
      <c r="P32" s="24"/>
      <c r="U32" s="28"/>
      <c r="W32" s="27"/>
      <c r="Y32" s="27"/>
      <c r="AA32" s="27"/>
      <c r="AS32" s="42"/>
      <c r="AT32" s="45"/>
      <c r="AV32" s="45"/>
      <c r="AX32" s="45"/>
      <c r="AZ32" s="45"/>
      <c r="BB32" s="45"/>
      <c r="BD32" s="46"/>
      <c r="BE32" s="40"/>
      <c r="BH32" s="50"/>
      <c r="BK32" s="51"/>
      <c r="BM32" s="52"/>
      <c r="BN32" s="53"/>
      <c r="BO32" s="53"/>
      <c r="BP32" s="53"/>
      <c r="BQ32" s="53"/>
      <c r="BR32" s="53"/>
      <c r="BS32" s="51"/>
      <c r="BT32" s="51"/>
      <c r="BU32" s="54"/>
      <c r="BV32" s="54"/>
      <c r="BX32" s="52"/>
      <c r="BZ32" s="55"/>
      <c r="CB32" s="55"/>
      <c r="CD32" s="56"/>
      <c r="CE32" s="57"/>
      <c r="CF32" s="59"/>
      <c r="CG32" s="54"/>
      <c r="CH32" s="59"/>
      <c r="CI32" s="58"/>
      <c r="CJ32" s="54"/>
      <c r="CK32" s="59"/>
      <c r="CL32" s="54"/>
      <c r="CM32" s="54"/>
      <c r="CN32" s="56"/>
      <c r="CT32" s="61"/>
    </row>
    <row r="33" spans="16:98" x14ac:dyDescent="0.35">
      <c r="P33" s="24"/>
      <c r="U33" s="28"/>
      <c r="W33" s="27"/>
      <c r="Y33" s="27"/>
      <c r="AA33" s="27"/>
      <c r="AS33" s="42"/>
      <c r="AT33" s="45"/>
      <c r="AV33" s="45"/>
      <c r="AX33" s="45"/>
      <c r="AZ33" s="45"/>
      <c r="BB33" s="45"/>
      <c r="BD33" s="46"/>
      <c r="BE33" s="40"/>
      <c r="BH33" s="50"/>
      <c r="BK33" s="51"/>
      <c r="BM33" s="52"/>
      <c r="BN33" s="53"/>
      <c r="BO33" s="53"/>
      <c r="BP33" s="53"/>
      <c r="BQ33" s="53"/>
      <c r="BR33" s="53"/>
      <c r="BS33" s="51"/>
      <c r="BT33" s="51"/>
      <c r="BU33" s="54"/>
      <c r="BV33" s="54"/>
      <c r="BX33" s="52"/>
      <c r="BZ33" s="55"/>
      <c r="CB33" s="55"/>
      <c r="CD33" s="56"/>
      <c r="CE33" s="57"/>
      <c r="CF33" s="59"/>
      <c r="CG33" s="54"/>
      <c r="CH33" s="59"/>
      <c r="CI33" s="58"/>
      <c r="CJ33" s="54"/>
      <c r="CK33" s="59"/>
      <c r="CL33" s="54"/>
      <c r="CM33" s="54"/>
      <c r="CN33" s="56"/>
      <c r="CT33" s="61"/>
    </row>
    <row r="34" spans="16:98" x14ac:dyDescent="0.35">
      <c r="P34" s="24"/>
      <c r="U34" s="28"/>
      <c r="W34" s="27"/>
      <c r="Y34" s="27"/>
      <c r="AA34" s="27"/>
      <c r="AS34" s="42"/>
      <c r="AT34" s="45"/>
      <c r="AV34" s="45"/>
      <c r="AX34" s="45"/>
      <c r="AZ34" s="45"/>
      <c r="BB34" s="45"/>
      <c r="BD34" s="46"/>
      <c r="BE34" s="40"/>
      <c r="BH34" s="50"/>
      <c r="BK34" s="51"/>
      <c r="BM34" s="52"/>
      <c r="BN34" s="53"/>
      <c r="BO34" s="53"/>
      <c r="BP34" s="53"/>
      <c r="BQ34" s="53"/>
      <c r="BR34" s="53"/>
      <c r="BS34" s="51"/>
      <c r="BT34" s="51"/>
      <c r="BU34" s="54"/>
      <c r="BV34" s="54"/>
      <c r="BX34" s="52"/>
      <c r="BZ34" s="55"/>
      <c r="CB34" s="55"/>
      <c r="CD34" s="56"/>
      <c r="CE34" s="57"/>
      <c r="CF34" s="59"/>
      <c r="CG34" s="54"/>
      <c r="CH34" s="59"/>
      <c r="CI34" s="58"/>
      <c r="CJ34" s="54"/>
      <c r="CK34" s="59"/>
      <c r="CL34" s="54"/>
      <c r="CM34" s="54"/>
      <c r="CN34" s="56"/>
      <c r="CT34" s="61"/>
    </row>
    <row r="35" spans="16:98" x14ac:dyDescent="0.35">
      <c r="P35" s="24"/>
      <c r="U35" s="28"/>
      <c r="W35" s="27"/>
      <c r="Y35" s="27"/>
      <c r="AA35" s="27"/>
      <c r="AS35" s="42"/>
      <c r="AT35" s="45"/>
      <c r="AV35" s="45"/>
      <c r="AX35" s="45"/>
      <c r="AZ35" s="45"/>
      <c r="BB35" s="45"/>
      <c r="BD35" s="46"/>
      <c r="BE35" s="40"/>
      <c r="BH35" s="50"/>
      <c r="BK35" s="51"/>
      <c r="BM35" s="52"/>
      <c r="BN35" s="53"/>
      <c r="BO35" s="53"/>
      <c r="BP35" s="53"/>
      <c r="BQ35" s="53"/>
      <c r="BR35" s="53"/>
      <c r="BS35" s="51"/>
      <c r="BT35" s="51"/>
      <c r="BU35" s="54"/>
      <c r="BV35" s="54"/>
      <c r="BX35" s="52"/>
      <c r="BZ35" s="55"/>
      <c r="CB35" s="55"/>
      <c r="CD35" s="56"/>
      <c r="CE35" s="57"/>
      <c r="CF35" s="59"/>
      <c r="CG35" s="54"/>
      <c r="CH35" s="59"/>
      <c r="CI35" s="58"/>
      <c r="CJ35" s="54"/>
      <c r="CK35" s="59"/>
      <c r="CL35" s="54"/>
      <c r="CM35" s="54"/>
      <c r="CN35" s="56"/>
      <c r="CT35" s="61"/>
    </row>
    <row r="36" spans="16:98" x14ac:dyDescent="0.35">
      <c r="P36" s="24"/>
      <c r="U36" s="28"/>
      <c r="W36" s="27"/>
      <c r="Y36" s="27"/>
      <c r="AA36" s="27"/>
      <c r="AS36" s="42"/>
      <c r="AT36" s="45"/>
      <c r="AV36" s="45"/>
      <c r="AX36" s="45"/>
      <c r="AZ36" s="45"/>
      <c r="BB36" s="45"/>
      <c r="BD36" s="46"/>
      <c r="BE36" s="40"/>
      <c r="BH36" s="50"/>
      <c r="BK36" s="51"/>
      <c r="BM36" s="52"/>
      <c r="BN36" s="53"/>
      <c r="BO36" s="53"/>
      <c r="BP36" s="53"/>
      <c r="BQ36" s="53"/>
      <c r="BR36" s="53"/>
      <c r="BS36" s="51"/>
      <c r="BT36" s="51"/>
      <c r="BU36" s="54"/>
      <c r="BV36" s="54"/>
      <c r="BX36" s="52"/>
      <c r="BZ36" s="55"/>
      <c r="CB36" s="55"/>
      <c r="CD36" s="56"/>
      <c r="CE36" s="57"/>
      <c r="CF36" s="59"/>
      <c r="CG36" s="54"/>
      <c r="CH36" s="59"/>
      <c r="CI36" s="58"/>
      <c r="CJ36" s="54"/>
      <c r="CK36" s="59"/>
      <c r="CL36" s="54"/>
      <c r="CM36" s="54"/>
      <c r="CN36" s="56"/>
      <c r="CT36" s="61"/>
    </row>
    <row r="37" spans="16:98" x14ac:dyDescent="0.35">
      <c r="P37" s="24"/>
      <c r="U37" s="28"/>
      <c r="W37" s="27"/>
      <c r="Y37" s="27"/>
      <c r="AA37" s="27"/>
      <c r="AS37" s="42"/>
      <c r="AT37" s="45"/>
      <c r="AV37" s="45"/>
      <c r="AX37" s="45"/>
      <c r="AZ37" s="45"/>
      <c r="BB37" s="45"/>
      <c r="BD37" s="46"/>
      <c r="BE37" s="40"/>
      <c r="BH37" s="50"/>
      <c r="BK37" s="51"/>
      <c r="BM37" s="52"/>
      <c r="BN37" s="53"/>
      <c r="BO37" s="53"/>
      <c r="BP37" s="53"/>
      <c r="BQ37" s="53"/>
      <c r="BR37" s="53"/>
      <c r="BS37" s="51"/>
      <c r="BT37" s="51"/>
      <c r="BU37" s="54"/>
      <c r="BV37" s="54"/>
      <c r="BX37" s="52"/>
      <c r="BZ37" s="55"/>
      <c r="CB37" s="55"/>
      <c r="CD37" s="56"/>
      <c r="CE37" s="57"/>
      <c r="CF37" s="59"/>
      <c r="CG37" s="54"/>
      <c r="CH37" s="59"/>
      <c r="CI37" s="58"/>
      <c r="CJ37" s="54"/>
      <c r="CK37" s="59"/>
      <c r="CL37" s="54"/>
      <c r="CM37" s="54"/>
      <c r="CN37" s="56"/>
      <c r="CT37" s="61"/>
    </row>
    <row r="38" spans="16:98" x14ac:dyDescent="0.35">
      <c r="P38" s="24"/>
      <c r="U38" s="28"/>
      <c r="W38" s="27"/>
      <c r="Y38" s="27"/>
      <c r="AA38" s="27"/>
      <c r="AS38" s="42"/>
      <c r="AT38" s="45"/>
      <c r="AV38" s="45"/>
      <c r="AX38" s="45"/>
      <c r="AZ38" s="45"/>
      <c r="BB38" s="45"/>
      <c r="BD38" s="46"/>
      <c r="BE38" s="40"/>
      <c r="BH38" s="50"/>
      <c r="BK38" s="51"/>
      <c r="BM38" s="52"/>
      <c r="BN38" s="53"/>
      <c r="BO38" s="53"/>
      <c r="BP38" s="53"/>
      <c r="BQ38" s="53"/>
      <c r="BR38" s="53"/>
      <c r="BS38" s="51"/>
      <c r="BT38" s="51"/>
      <c r="BU38" s="54"/>
      <c r="BV38" s="54"/>
      <c r="BX38" s="52"/>
      <c r="BZ38" s="55"/>
      <c r="CB38" s="55"/>
      <c r="CD38" s="56"/>
      <c r="CE38" s="57"/>
      <c r="CF38" s="59"/>
      <c r="CG38" s="54"/>
      <c r="CH38" s="59"/>
      <c r="CI38" s="58"/>
      <c r="CJ38" s="54"/>
      <c r="CK38" s="59"/>
      <c r="CL38" s="54"/>
      <c r="CM38" s="54"/>
      <c r="CN38" s="56"/>
      <c r="CT38" s="61"/>
    </row>
    <row r="39" spans="16:98" x14ac:dyDescent="0.35">
      <c r="P39" s="24"/>
      <c r="U39" s="28"/>
      <c r="W39" s="27"/>
      <c r="Y39" s="27"/>
      <c r="AA39" s="27"/>
      <c r="AS39" s="42"/>
      <c r="AT39" s="45"/>
      <c r="AV39" s="45"/>
      <c r="AX39" s="45"/>
      <c r="AZ39" s="45"/>
      <c r="BB39" s="45"/>
      <c r="BD39" s="46"/>
      <c r="BE39" s="40"/>
      <c r="BH39" s="50"/>
      <c r="BK39" s="51"/>
      <c r="BM39" s="52"/>
      <c r="BN39" s="53"/>
      <c r="BO39" s="53"/>
      <c r="BP39" s="53"/>
      <c r="BQ39" s="53"/>
      <c r="BR39" s="53"/>
      <c r="BS39" s="51"/>
      <c r="BT39" s="51"/>
      <c r="BU39" s="54"/>
      <c r="BV39" s="54"/>
      <c r="BX39" s="52"/>
      <c r="BZ39" s="55"/>
      <c r="CB39" s="55"/>
      <c r="CD39" s="56"/>
      <c r="CE39" s="57"/>
      <c r="CF39" s="59"/>
      <c r="CG39" s="54"/>
      <c r="CH39" s="59"/>
      <c r="CI39" s="58"/>
      <c r="CJ39" s="54"/>
      <c r="CK39" s="59"/>
      <c r="CL39" s="54"/>
      <c r="CM39" s="54"/>
      <c r="CN39" s="56"/>
      <c r="CT39" s="61"/>
    </row>
    <row r="40" spans="16:98" x14ac:dyDescent="0.35">
      <c r="P40" s="24"/>
      <c r="U40" s="28"/>
      <c r="W40" s="27"/>
      <c r="Y40" s="27"/>
      <c r="AA40" s="27"/>
      <c r="AS40" s="42"/>
      <c r="AT40" s="45"/>
      <c r="AV40" s="45"/>
      <c r="AX40" s="45"/>
      <c r="AZ40" s="45"/>
      <c r="BB40" s="45"/>
      <c r="BD40" s="46"/>
      <c r="BE40" s="40"/>
      <c r="BH40" s="50"/>
      <c r="BK40" s="51"/>
      <c r="BM40" s="52"/>
      <c r="BN40" s="53"/>
      <c r="BO40" s="53"/>
      <c r="BP40" s="53"/>
      <c r="BQ40" s="53"/>
      <c r="BR40" s="53"/>
      <c r="BS40" s="51"/>
      <c r="BT40" s="51"/>
      <c r="BU40" s="54"/>
      <c r="BV40" s="54"/>
      <c r="BX40" s="52"/>
      <c r="BZ40" s="55"/>
      <c r="CB40" s="55"/>
      <c r="CD40" s="56"/>
      <c r="CE40" s="57"/>
      <c r="CF40" s="59"/>
      <c r="CG40" s="54"/>
      <c r="CH40" s="59"/>
      <c r="CI40" s="58"/>
      <c r="CJ40" s="54"/>
      <c r="CK40" s="59"/>
      <c r="CL40" s="54"/>
      <c r="CM40" s="54"/>
      <c r="CN40" s="56"/>
      <c r="CT40" s="61"/>
    </row>
    <row r="41" spans="16:98" x14ac:dyDescent="0.35">
      <c r="P41" s="24"/>
      <c r="U41" s="28"/>
      <c r="W41" s="27"/>
      <c r="Y41" s="27"/>
      <c r="AA41" s="27"/>
      <c r="AS41" s="42"/>
      <c r="AT41" s="45"/>
      <c r="AV41" s="45"/>
      <c r="AX41" s="45"/>
      <c r="AZ41" s="45"/>
      <c r="BB41" s="45"/>
      <c r="BD41" s="46"/>
      <c r="BE41" s="40"/>
      <c r="BH41" s="50"/>
      <c r="BK41" s="51"/>
      <c r="BM41" s="52"/>
      <c r="BN41" s="53"/>
      <c r="BO41" s="53"/>
      <c r="BP41" s="53"/>
      <c r="BQ41" s="53"/>
      <c r="BR41" s="53"/>
      <c r="BS41" s="51"/>
      <c r="BT41" s="51"/>
      <c r="BU41" s="54"/>
      <c r="BV41" s="54"/>
      <c r="BX41" s="52"/>
      <c r="BZ41" s="55"/>
      <c r="CB41" s="55"/>
      <c r="CD41" s="56"/>
      <c r="CE41" s="57"/>
      <c r="CF41" s="59"/>
      <c r="CG41" s="54"/>
      <c r="CH41" s="59"/>
      <c r="CI41" s="58"/>
      <c r="CJ41" s="54"/>
      <c r="CK41" s="59"/>
      <c r="CL41" s="54"/>
      <c r="CM41" s="54"/>
      <c r="CN41" s="56"/>
      <c r="CT41" s="61"/>
    </row>
    <row r="42" spans="16:98" x14ac:dyDescent="0.35">
      <c r="P42" s="24"/>
      <c r="U42" s="28"/>
      <c r="W42" s="27"/>
      <c r="Y42" s="27"/>
      <c r="AA42" s="27"/>
      <c r="AS42" s="42"/>
      <c r="AT42" s="45"/>
      <c r="AV42" s="45"/>
      <c r="AX42" s="45"/>
      <c r="AZ42" s="45"/>
      <c r="BB42" s="45"/>
      <c r="BD42" s="46"/>
      <c r="BE42" s="40"/>
      <c r="BH42" s="50"/>
      <c r="BK42" s="51"/>
      <c r="BM42" s="52"/>
      <c r="BN42" s="53"/>
      <c r="BO42" s="53"/>
      <c r="BP42" s="53"/>
      <c r="BQ42" s="53"/>
      <c r="BR42" s="53"/>
      <c r="BS42" s="51"/>
      <c r="BT42" s="51"/>
      <c r="BU42" s="54"/>
      <c r="BV42" s="54"/>
      <c r="BX42" s="52"/>
      <c r="BZ42" s="55"/>
      <c r="CB42" s="55"/>
      <c r="CD42" s="56"/>
      <c r="CE42" s="57"/>
      <c r="CF42" s="59"/>
      <c r="CG42" s="54"/>
      <c r="CH42" s="59"/>
      <c r="CI42" s="58"/>
      <c r="CJ42" s="54"/>
      <c r="CK42" s="59"/>
      <c r="CL42" s="54"/>
      <c r="CM42" s="54"/>
      <c r="CN42" s="56"/>
      <c r="CT42" s="61"/>
    </row>
    <row r="43" spans="16:98" x14ac:dyDescent="0.35">
      <c r="P43" s="24"/>
      <c r="U43" s="28"/>
      <c r="W43" s="27"/>
      <c r="Y43" s="27"/>
      <c r="AA43" s="27"/>
      <c r="AS43" s="42"/>
      <c r="AT43" s="45"/>
      <c r="AV43" s="45"/>
      <c r="AX43" s="45"/>
      <c r="AZ43" s="45"/>
      <c r="BB43" s="45"/>
      <c r="BD43" s="46"/>
      <c r="BE43" s="40"/>
      <c r="BH43" s="50"/>
      <c r="BK43" s="51"/>
      <c r="BM43" s="52"/>
      <c r="BN43" s="53"/>
      <c r="BO43" s="53"/>
      <c r="BP43" s="53"/>
      <c r="BQ43" s="53"/>
      <c r="BR43" s="53"/>
      <c r="BS43" s="51"/>
      <c r="BT43" s="51"/>
      <c r="BU43" s="54"/>
      <c r="BV43" s="54"/>
      <c r="BX43" s="52"/>
      <c r="BZ43" s="55"/>
      <c r="CB43" s="55"/>
      <c r="CD43" s="56"/>
      <c r="CE43" s="57"/>
      <c r="CF43" s="59"/>
      <c r="CG43" s="54"/>
      <c r="CH43" s="59"/>
      <c r="CI43" s="58"/>
      <c r="CJ43" s="54"/>
      <c r="CK43" s="59"/>
      <c r="CL43" s="54"/>
      <c r="CM43" s="54"/>
      <c r="CN43" s="56"/>
      <c r="CT43" s="61"/>
    </row>
    <row r="44" spans="16:98" x14ac:dyDescent="0.35">
      <c r="P44" s="24"/>
      <c r="U44" s="28"/>
      <c r="W44" s="27"/>
      <c r="Y44" s="27"/>
      <c r="AA44" s="27"/>
      <c r="AS44" s="42"/>
      <c r="AT44" s="45"/>
      <c r="AV44" s="45"/>
      <c r="AX44" s="45"/>
      <c r="AZ44" s="45"/>
      <c r="BB44" s="45"/>
      <c r="BD44" s="46"/>
      <c r="BE44" s="40"/>
      <c r="BH44" s="50"/>
      <c r="BK44" s="51"/>
      <c r="BM44" s="52"/>
      <c r="BN44" s="53"/>
      <c r="BO44" s="53"/>
      <c r="BP44" s="53"/>
      <c r="BQ44" s="53"/>
      <c r="BR44" s="53"/>
      <c r="BS44" s="51"/>
      <c r="BT44" s="51"/>
      <c r="BU44" s="54"/>
      <c r="BV44" s="54"/>
      <c r="BX44" s="52"/>
      <c r="BZ44" s="55"/>
      <c r="CB44" s="55"/>
      <c r="CD44" s="56"/>
      <c r="CE44" s="57"/>
      <c r="CF44" s="59"/>
      <c r="CG44" s="54"/>
      <c r="CH44" s="59"/>
      <c r="CI44" s="58"/>
      <c r="CJ44" s="54"/>
      <c r="CK44" s="59"/>
      <c r="CL44" s="54"/>
      <c r="CM44" s="54"/>
      <c r="CN44" s="56"/>
      <c r="CT44" s="61"/>
    </row>
    <row r="45" spans="16:98" x14ac:dyDescent="0.35">
      <c r="P45" s="24"/>
      <c r="U45" s="28"/>
      <c r="W45" s="27"/>
      <c r="Y45" s="27"/>
      <c r="AA45" s="27"/>
      <c r="AS45" s="42"/>
      <c r="AT45" s="45"/>
      <c r="AV45" s="45"/>
      <c r="AX45" s="45"/>
      <c r="AZ45" s="45"/>
      <c r="BB45" s="45"/>
      <c r="BD45" s="46"/>
      <c r="BE45" s="40"/>
      <c r="BH45" s="50"/>
      <c r="BK45" s="51"/>
      <c r="BM45" s="52"/>
      <c r="BN45" s="53"/>
      <c r="BO45" s="53"/>
      <c r="BP45" s="53"/>
      <c r="BQ45" s="53"/>
      <c r="BR45" s="53"/>
      <c r="BS45" s="51"/>
      <c r="BT45" s="51"/>
      <c r="BU45" s="54"/>
      <c r="BV45" s="54"/>
      <c r="BX45" s="52"/>
      <c r="BZ45" s="55"/>
      <c r="CB45" s="55"/>
      <c r="CD45" s="56"/>
      <c r="CE45" s="57"/>
      <c r="CF45" s="59"/>
      <c r="CG45" s="54"/>
      <c r="CH45" s="59"/>
      <c r="CI45" s="58"/>
      <c r="CJ45" s="54"/>
      <c r="CK45" s="59"/>
      <c r="CL45" s="54"/>
      <c r="CM45" s="54"/>
      <c r="CN45" s="56"/>
      <c r="CT45" s="61"/>
    </row>
    <row r="46" spans="16:98" x14ac:dyDescent="0.35">
      <c r="P46" s="24"/>
      <c r="U46" s="28"/>
      <c r="W46" s="27"/>
      <c r="Y46" s="27"/>
      <c r="AA46" s="27"/>
      <c r="AS46" s="42"/>
      <c r="AT46" s="45"/>
      <c r="AV46" s="45"/>
      <c r="AX46" s="45"/>
      <c r="AZ46" s="45"/>
      <c r="BB46" s="45"/>
      <c r="BD46" s="46"/>
      <c r="BE46" s="40"/>
      <c r="BH46" s="50"/>
      <c r="BK46" s="51"/>
      <c r="BM46" s="52"/>
      <c r="BN46" s="53"/>
      <c r="BO46" s="53"/>
      <c r="BP46" s="53"/>
      <c r="BQ46" s="53"/>
      <c r="BR46" s="53"/>
      <c r="BS46" s="51"/>
      <c r="BT46" s="51"/>
      <c r="BU46" s="54"/>
      <c r="BV46" s="54"/>
      <c r="BX46" s="52"/>
      <c r="BZ46" s="55"/>
      <c r="CB46" s="55"/>
      <c r="CD46" s="56"/>
      <c r="CE46" s="57"/>
      <c r="CF46" s="59"/>
      <c r="CG46" s="54"/>
      <c r="CH46" s="59"/>
      <c r="CI46" s="58"/>
      <c r="CJ46" s="54"/>
      <c r="CK46" s="59"/>
      <c r="CL46" s="54"/>
      <c r="CM46" s="54"/>
      <c r="CN46" s="56"/>
      <c r="CT46" s="61"/>
    </row>
    <row r="47" spans="16:98" x14ac:dyDescent="0.35">
      <c r="P47" s="24"/>
      <c r="U47" s="28"/>
      <c r="W47" s="27"/>
      <c r="Y47" s="27"/>
      <c r="AA47" s="27"/>
      <c r="AS47" s="42"/>
      <c r="AT47" s="45"/>
      <c r="AV47" s="45"/>
      <c r="AX47" s="45"/>
      <c r="AZ47" s="45"/>
      <c r="BB47" s="45"/>
      <c r="BD47" s="46"/>
      <c r="BE47" s="40"/>
      <c r="BH47" s="50"/>
      <c r="BK47" s="51"/>
      <c r="BM47" s="52"/>
      <c r="BN47" s="53"/>
      <c r="BO47" s="53"/>
      <c r="BP47" s="53"/>
      <c r="BQ47" s="53"/>
      <c r="BR47" s="53"/>
      <c r="BS47" s="51"/>
      <c r="BT47" s="51"/>
      <c r="BU47" s="54"/>
      <c r="BV47" s="54"/>
      <c r="BX47" s="52"/>
      <c r="BZ47" s="55"/>
      <c r="CB47" s="55"/>
      <c r="CD47" s="56"/>
      <c r="CE47" s="57"/>
      <c r="CF47" s="59"/>
      <c r="CG47" s="54"/>
      <c r="CH47" s="59"/>
      <c r="CI47" s="58"/>
      <c r="CJ47" s="54"/>
      <c r="CK47" s="59"/>
      <c r="CL47" s="54"/>
      <c r="CM47" s="54"/>
      <c r="CN47" s="56"/>
      <c r="CT47" s="61"/>
    </row>
    <row r="48" spans="16:98" x14ac:dyDescent="0.35">
      <c r="P48" s="24"/>
      <c r="U48" s="28"/>
      <c r="W48" s="27"/>
      <c r="Y48" s="27"/>
      <c r="AA48" s="27"/>
      <c r="AS48" s="42"/>
      <c r="AT48" s="45"/>
      <c r="AV48" s="45"/>
      <c r="AX48" s="45"/>
      <c r="AZ48" s="45"/>
      <c r="BB48" s="45"/>
      <c r="BD48" s="46"/>
      <c r="BE48" s="40"/>
      <c r="BH48" s="50"/>
      <c r="BK48" s="51"/>
      <c r="BM48" s="52"/>
      <c r="BN48" s="53"/>
      <c r="BO48" s="53"/>
      <c r="BP48" s="53"/>
      <c r="BQ48" s="53"/>
      <c r="BR48" s="53"/>
      <c r="BS48" s="51"/>
      <c r="BT48" s="51"/>
      <c r="BU48" s="54"/>
      <c r="BV48" s="54"/>
      <c r="BX48" s="52"/>
      <c r="BZ48" s="55"/>
      <c r="CB48" s="55"/>
      <c r="CD48" s="56"/>
      <c r="CE48" s="57"/>
      <c r="CF48" s="59"/>
      <c r="CG48" s="54"/>
      <c r="CH48" s="59"/>
      <c r="CI48" s="58"/>
      <c r="CJ48" s="54"/>
      <c r="CK48" s="59"/>
      <c r="CL48" s="54"/>
      <c r="CM48" s="54"/>
      <c r="CN48" s="56"/>
      <c r="CT48" s="61"/>
    </row>
    <row r="49" spans="16:98" x14ac:dyDescent="0.35">
      <c r="P49" s="24"/>
      <c r="U49" s="28"/>
      <c r="W49" s="27"/>
      <c r="Y49" s="27"/>
      <c r="AA49" s="27"/>
      <c r="AS49" s="42"/>
      <c r="AT49" s="45"/>
      <c r="AV49" s="45"/>
      <c r="AX49" s="45"/>
      <c r="AZ49" s="45"/>
      <c r="BB49" s="45"/>
      <c r="BD49" s="46"/>
      <c r="BE49" s="40"/>
      <c r="BH49" s="50"/>
      <c r="BK49" s="51"/>
      <c r="BM49" s="52"/>
      <c r="BN49" s="53"/>
      <c r="BO49" s="53"/>
      <c r="BP49" s="53"/>
      <c r="BQ49" s="53"/>
      <c r="BR49" s="53"/>
      <c r="BS49" s="51"/>
      <c r="BT49" s="51"/>
      <c r="BU49" s="54"/>
      <c r="BV49" s="54"/>
      <c r="BX49" s="52"/>
      <c r="BZ49" s="55"/>
      <c r="CB49" s="55"/>
      <c r="CD49" s="56"/>
      <c r="CE49" s="57"/>
      <c r="CF49" s="59"/>
      <c r="CG49" s="54"/>
      <c r="CH49" s="59"/>
      <c r="CI49" s="58"/>
      <c r="CJ49" s="54"/>
      <c r="CK49" s="59"/>
      <c r="CL49" s="54"/>
      <c r="CM49" s="54"/>
      <c r="CN49" s="56"/>
      <c r="CT49" s="61"/>
    </row>
    <row r="50" spans="16:98" x14ac:dyDescent="0.35">
      <c r="P50" s="24"/>
      <c r="U50" s="28"/>
      <c r="W50" s="27"/>
      <c r="Y50" s="27"/>
      <c r="AA50" s="27"/>
      <c r="AS50" s="42"/>
      <c r="AT50" s="45"/>
      <c r="AV50" s="45"/>
      <c r="AX50" s="45"/>
      <c r="AZ50" s="45"/>
      <c r="BB50" s="45"/>
      <c r="BD50" s="46"/>
      <c r="BE50" s="40"/>
      <c r="BH50" s="50"/>
      <c r="BK50" s="51"/>
      <c r="BM50" s="52"/>
      <c r="BN50" s="53"/>
      <c r="BO50" s="53"/>
      <c r="BP50" s="53"/>
      <c r="BQ50" s="53"/>
      <c r="BR50" s="53"/>
      <c r="BS50" s="51"/>
      <c r="BT50" s="51"/>
      <c r="BU50" s="54"/>
      <c r="BV50" s="54"/>
      <c r="BX50" s="52"/>
      <c r="BZ50" s="55"/>
      <c r="CB50" s="55"/>
      <c r="CD50" s="56"/>
      <c r="CE50" s="57"/>
      <c r="CF50" s="59"/>
      <c r="CG50" s="54"/>
      <c r="CH50" s="59"/>
      <c r="CI50" s="58"/>
      <c r="CJ50" s="54"/>
      <c r="CK50" s="59"/>
      <c r="CL50" s="54"/>
      <c r="CM50" s="54"/>
      <c r="CN50" s="56"/>
      <c r="CT50" s="61"/>
    </row>
    <row r="51" spans="16:98" x14ac:dyDescent="0.35">
      <c r="P51" s="24"/>
      <c r="U51" s="28"/>
      <c r="W51" s="27"/>
      <c r="Y51" s="27"/>
      <c r="AA51" s="27"/>
      <c r="AS51" s="42"/>
      <c r="AT51" s="45"/>
      <c r="AV51" s="45"/>
      <c r="AX51" s="45"/>
      <c r="AZ51" s="45"/>
      <c r="BB51" s="45"/>
      <c r="BD51" s="46"/>
      <c r="BE51" s="40"/>
      <c r="BH51" s="50"/>
      <c r="BK51" s="51"/>
      <c r="BM51" s="52"/>
      <c r="BN51" s="53"/>
      <c r="BO51" s="53"/>
      <c r="BP51" s="53"/>
      <c r="BQ51" s="53"/>
      <c r="BR51" s="53"/>
      <c r="BS51" s="51"/>
      <c r="BT51" s="51"/>
      <c r="BU51" s="54"/>
      <c r="BV51" s="54"/>
      <c r="BX51" s="52"/>
      <c r="BZ51" s="55"/>
      <c r="CB51" s="55"/>
      <c r="CD51" s="56"/>
      <c r="CE51" s="57"/>
      <c r="CF51" s="59"/>
      <c r="CG51" s="54"/>
      <c r="CH51" s="59"/>
      <c r="CI51" s="58"/>
      <c r="CJ51" s="54"/>
      <c r="CK51" s="59"/>
      <c r="CL51" s="54"/>
      <c r="CM51" s="54"/>
      <c r="CN51" s="56"/>
      <c r="CT51" s="61"/>
    </row>
    <row r="52" spans="16:98" x14ac:dyDescent="0.35">
      <c r="P52" s="24"/>
      <c r="U52" s="28"/>
      <c r="W52" s="27"/>
      <c r="Y52" s="27"/>
      <c r="AA52" s="27"/>
      <c r="AS52" s="42"/>
      <c r="AT52" s="45"/>
      <c r="AV52" s="45"/>
      <c r="AX52" s="45"/>
      <c r="AZ52" s="45"/>
      <c r="BB52" s="45"/>
      <c r="BD52" s="46"/>
      <c r="BE52" s="40"/>
      <c r="BH52" s="50"/>
      <c r="BK52" s="51"/>
      <c r="BM52" s="52"/>
      <c r="BN52" s="53"/>
      <c r="BO52" s="53"/>
      <c r="BP52" s="53"/>
      <c r="BQ52" s="53"/>
      <c r="BR52" s="53"/>
      <c r="BS52" s="51"/>
      <c r="BT52" s="51"/>
      <c r="BU52" s="54"/>
      <c r="BV52" s="54"/>
      <c r="BX52" s="52"/>
      <c r="BZ52" s="55"/>
      <c r="CB52" s="55"/>
      <c r="CD52" s="56"/>
      <c r="CE52" s="57"/>
      <c r="CF52" s="59"/>
      <c r="CG52" s="54"/>
      <c r="CH52" s="59"/>
      <c r="CI52" s="58"/>
      <c r="CJ52" s="54"/>
      <c r="CK52" s="59"/>
      <c r="CL52" s="54"/>
      <c r="CM52" s="54"/>
      <c r="CN52" s="56"/>
      <c r="CT52" s="61"/>
    </row>
    <row r="53" spans="16:98" x14ac:dyDescent="0.35">
      <c r="P53" s="24"/>
      <c r="U53" s="28"/>
      <c r="W53" s="27"/>
      <c r="Y53" s="27"/>
      <c r="AA53" s="27"/>
      <c r="AS53" s="42"/>
      <c r="AT53" s="45"/>
      <c r="AV53" s="45"/>
      <c r="AX53" s="45"/>
      <c r="AZ53" s="45"/>
      <c r="BB53" s="45"/>
      <c r="BD53" s="46"/>
      <c r="BE53" s="40"/>
      <c r="BH53" s="50"/>
      <c r="BK53" s="51"/>
      <c r="BM53" s="52"/>
      <c r="BN53" s="53"/>
      <c r="BO53" s="53"/>
      <c r="BP53" s="53"/>
      <c r="BQ53" s="53"/>
      <c r="BR53" s="53"/>
      <c r="BS53" s="51"/>
      <c r="BT53" s="51"/>
      <c r="BU53" s="54"/>
      <c r="BV53" s="54"/>
      <c r="BX53" s="52"/>
      <c r="BZ53" s="55"/>
      <c r="CB53" s="55"/>
      <c r="CD53" s="56"/>
      <c r="CE53" s="57"/>
      <c r="CF53" s="59"/>
      <c r="CG53" s="54"/>
      <c r="CH53" s="59"/>
      <c r="CI53" s="58"/>
      <c r="CJ53" s="54"/>
      <c r="CK53" s="59"/>
      <c r="CL53" s="54"/>
      <c r="CM53" s="54"/>
      <c r="CN53" s="56"/>
      <c r="CT53" s="61"/>
    </row>
    <row r="54" spans="16:98" x14ac:dyDescent="0.35">
      <c r="P54" s="24"/>
      <c r="U54" s="28"/>
      <c r="W54" s="27"/>
      <c r="Y54" s="27"/>
      <c r="AA54" s="27"/>
      <c r="AS54" s="42"/>
      <c r="AT54" s="45"/>
      <c r="AV54" s="45"/>
      <c r="AX54" s="45"/>
      <c r="AZ54" s="45"/>
      <c r="BB54" s="45"/>
      <c r="BD54" s="46"/>
      <c r="BE54" s="40"/>
      <c r="BH54" s="50"/>
      <c r="BK54" s="51"/>
      <c r="BM54" s="52"/>
      <c r="BN54" s="53"/>
      <c r="BO54" s="53"/>
      <c r="BP54" s="53"/>
      <c r="BQ54" s="53"/>
      <c r="BR54" s="53"/>
      <c r="BS54" s="51"/>
      <c r="BT54" s="51"/>
      <c r="BU54" s="54"/>
      <c r="BV54" s="54"/>
      <c r="BX54" s="52"/>
      <c r="BZ54" s="55"/>
      <c r="CB54" s="55"/>
      <c r="CD54" s="56"/>
      <c r="CE54" s="57"/>
      <c r="CF54" s="59"/>
      <c r="CG54" s="54"/>
      <c r="CH54" s="59"/>
      <c r="CI54" s="58"/>
      <c r="CJ54" s="54"/>
      <c r="CK54" s="59"/>
      <c r="CL54" s="54"/>
      <c r="CM54" s="54"/>
      <c r="CN54" s="56"/>
      <c r="CT54" s="61"/>
    </row>
    <row r="55" spans="16:98" x14ac:dyDescent="0.35">
      <c r="P55" s="24"/>
      <c r="U55" s="28"/>
      <c r="W55" s="27"/>
      <c r="Y55" s="27"/>
      <c r="AA55" s="27"/>
      <c r="AS55" s="42"/>
      <c r="AT55" s="45"/>
      <c r="AV55" s="45"/>
      <c r="AX55" s="45"/>
      <c r="AZ55" s="45"/>
      <c r="BB55" s="45"/>
      <c r="BD55" s="46"/>
      <c r="BE55" s="40"/>
      <c r="BH55" s="50"/>
      <c r="BK55" s="51"/>
      <c r="BM55" s="52"/>
      <c r="BN55" s="53"/>
      <c r="BO55" s="53"/>
      <c r="BP55" s="53"/>
      <c r="BQ55" s="53"/>
      <c r="BR55" s="53"/>
      <c r="BS55" s="51"/>
      <c r="BT55" s="51"/>
      <c r="BU55" s="54"/>
      <c r="BV55" s="54"/>
      <c r="BX55" s="52"/>
      <c r="BZ55" s="55"/>
      <c r="CB55" s="55"/>
      <c r="CD55" s="56"/>
      <c r="CE55" s="57"/>
      <c r="CF55" s="59"/>
      <c r="CG55" s="54"/>
      <c r="CH55" s="59"/>
      <c r="CI55" s="58"/>
      <c r="CJ55" s="54"/>
      <c r="CK55" s="59"/>
      <c r="CL55" s="54"/>
      <c r="CM55" s="54"/>
      <c r="CN55" s="56"/>
      <c r="CT55" s="61"/>
    </row>
    <row r="56" spans="16:98" x14ac:dyDescent="0.35">
      <c r="P56" s="24"/>
      <c r="U56" s="28"/>
      <c r="W56" s="27"/>
      <c r="Y56" s="27"/>
      <c r="AA56" s="27"/>
      <c r="AS56" s="42"/>
      <c r="AT56" s="45"/>
      <c r="AV56" s="45"/>
      <c r="AX56" s="45"/>
      <c r="AZ56" s="45"/>
      <c r="BB56" s="45"/>
      <c r="BD56" s="46"/>
      <c r="BE56" s="40"/>
      <c r="BH56" s="50"/>
      <c r="BK56" s="51"/>
      <c r="BM56" s="52"/>
      <c r="BN56" s="53"/>
      <c r="BO56" s="53"/>
      <c r="BP56" s="53"/>
      <c r="BQ56" s="53"/>
      <c r="BR56" s="53"/>
      <c r="BS56" s="51"/>
      <c r="BT56" s="51"/>
      <c r="BU56" s="54"/>
      <c r="BV56" s="54"/>
      <c r="BX56" s="52"/>
      <c r="BZ56" s="55"/>
      <c r="CB56" s="55"/>
      <c r="CD56" s="56"/>
      <c r="CE56" s="57"/>
      <c r="CF56" s="59"/>
      <c r="CG56" s="54"/>
      <c r="CH56" s="59"/>
      <c r="CI56" s="58"/>
      <c r="CJ56" s="54"/>
      <c r="CK56" s="59"/>
      <c r="CL56" s="54"/>
      <c r="CM56" s="54"/>
      <c r="CN56" s="56"/>
      <c r="CT56" s="61"/>
    </row>
    <row r="57" spans="16:98" x14ac:dyDescent="0.35">
      <c r="P57" s="24"/>
      <c r="U57" s="28"/>
      <c r="W57" s="27"/>
      <c r="Y57" s="27"/>
      <c r="AA57" s="27"/>
      <c r="AS57" s="42"/>
      <c r="AT57" s="45"/>
      <c r="AV57" s="45"/>
      <c r="AX57" s="45"/>
      <c r="AZ57" s="45"/>
      <c r="BB57" s="45"/>
      <c r="BD57" s="46"/>
      <c r="BE57" s="40"/>
      <c r="BH57" s="50"/>
      <c r="BK57" s="51"/>
      <c r="BM57" s="52"/>
      <c r="BN57" s="53"/>
      <c r="BO57" s="53"/>
      <c r="BP57" s="53"/>
      <c r="BQ57" s="53"/>
      <c r="BR57" s="53"/>
      <c r="BS57" s="51"/>
      <c r="BT57" s="51"/>
      <c r="BU57" s="54"/>
      <c r="BV57" s="54"/>
      <c r="BX57" s="52"/>
      <c r="BZ57" s="55"/>
      <c r="CB57" s="55"/>
      <c r="CD57" s="56"/>
      <c r="CE57" s="57"/>
      <c r="CF57" s="59"/>
      <c r="CG57" s="54"/>
      <c r="CH57" s="59"/>
      <c r="CI57" s="58"/>
      <c r="CJ57" s="54"/>
      <c r="CK57" s="59"/>
      <c r="CL57" s="54"/>
      <c r="CM57" s="54"/>
      <c r="CN57" s="56"/>
      <c r="CT57" s="61"/>
    </row>
    <row r="58" spans="16:98" x14ac:dyDescent="0.35">
      <c r="P58" s="24"/>
      <c r="U58" s="28"/>
      <c r="W58" s="27"/>
      <c r="Y58" s="27"/>
      <c r="AA58" s="27"/>
      <c r="AS58" s="42"/>
      <c r="AT58" s="45"/>
      <c r="AV58" s="45"/>
      <c r="AX58" s="45"/>
      <c r="AZ58" s="45"/>
      <c r="BB58" s="45"/>
      <c r="BD58" s="46"/>
      <c r="BE58" s="40"/>
      <c r="BH58" s="50"/>
      <c r="BK58" s="51"/>
      <c r="BM58" s="52"/>
      <c r="BN58" s="53"/>
      <c r="BO58" s="53"/>
      <c r="BP58" s="53"/>
      <c r="BQ58" s="53"/>
      <c r="BR58" s="53"/>
      <c r="BS58" s="51"/>
      <c r="BT58" s="51"/>
      <c r="BU58" s="54"/>
      <c r="BV58" s="54"/>
      <c r="BX58" s="52"/>
      <c r="BZ58" s="55"/>
      <c r="CB58" s="55"/>
      <c r="CD58" s="56"/>
      <c r="CE58" s="57"/>
      <c r="CF58" s="59"/>
      <c r="CG58" s="54"/>
      <c r="CH58" s="59"/>
      <c r="CI58" s="58"/>
      <c r="CJ58" s="54"/>
      <c r="CK58" s="59"/>
      <c r="CL58" s="54"/>
      <c r="CM58" s="54"/>
      <c r="CN58" s="56"/>
      <c r="CT58" s="61"/>
    </row>
    <row r="59" spans="16:98" x14ac:dyDescent="0.35">
      <c r="P59" s="24"/>
      <c r="U59" s="28"/>
      <c r="W59" s="27"/>
      <c r="Y59" s="27"/>
      <c r="AA59" s="27"/>
      <c r="AS59" s="42"/>
      <c r="AT59" s="45"/>
      <c r="AV59" s="45"/>
      <c r="AX59" s="45"/>
      <c r="AZ59" s="45"/>
      <c r="BB59" s="45"/>
      <c r="BD59" s="46"/>
      <c r="BE59" s="40"/>
      <c r="BH59" s="50"/>
      <c r="BK59" s="51"/>
      <c r="BM59" s="52"/>
      <c r="BN59" s="53"/>
      <c r="BO59" s="53"/>
      <c r="BP59" s="53"/>
      <c r="BQ59" s="53"/>
      <c r="BR59" s="53"/>
      <c r="BS59" s="51"/>
      <c r="BT59" s="51"/>
      <c r="BU59" s="54"/>
      <c r="BV59" s="54"/>
      <c r="BX59" s="52"/>
      <c r="BZ59" s="55"/>
      <c r="CB59" s="55"/>
      <c r="CD59" s="56"/>
      <c r="CE59" s="57"/>
      <c r="CF59" s="59"/>
      <c r="CG59" s="54"/>
      <c r="CH59" s="59"/>
      <c r="CI59" s="58"/>
      <c r="CJ59" s="54"/>
      <c r="CK59" s="59"/>
      <c r="CL59" s="54"/>
      <c r="CM59" s="54"/>
      <c r="CN59" s="56"/>
      <c r="CT59" s="61"/>
    </row>
    <row r="60" spans="16:98" x14ac:dyDescent="0.35">
      <c r="P60" s="24"/>
      <c r="U60" s="28"/>
      <c r="W60" s="27"/>
      <c r="Y60" s="27"/>
      <c r="AA60" s="27"/>
      <c r="AS60" s="42"/>
      <c r="AT60" s="45"/>
      <c r="AV60" s="45"/>
      <c r="AX60" s="45"/>
      <c r="AZ60" s="45"/>
      <c r="BB60" s="45"/>
      <c r="BD60" s="46"/>
      <c r="BE60" s="40"/>
      <c r="BH60" s="50"/>
      <c r="BK60" s="51"/>
      <c r="BM60" s="52"/>
      <c r="BN60" s="53"/>
      <c r="BO60" s="53"/>
      <c r="BP60" s="53"/>
      <c r="BQ60" s="53"/>
      <c r="BR60" s="53"/>
      <c r="BS60" s="51"/>
      <c r="BT60" s="51"/>
      <c r="BU60" s="54"/>
      <c r="BV60" s="54"/>
      <c r="BX60" s="52"/>
      <c r="BZ60" s="55"/>
      <c r="CB60" s="55"/>
      <c r="CD60" s="56"/>
      <c r="CE60" s="57"/>
      <c r="CF60" s="59"/>
      <c r="CG60" s="54"/>
      <c r="CH60" s="59"/>
      <c r="CI60" s="58"/>
      <c r="CJ60" s="54"/>
      <c r="CK60" s="59"/>
      <c r="CL60" s="54"/>
      <c r="CM60" s="54"/>
      <c r="CN60" s="56"/>
      <c r="CT60" s="61"/>
    </row>
    <row r="61" spans="16:98" x14ac:dyDescent="0.35">
      <c r="P61" s="24"/>
      <c r="U61" s="28"/>
      <c r="W61" s="27"/>
      <c r="Y61" s="27"/>
      <c r="AA61" s="27"/>
      <c r="AS61" s="42"/>
      <c r="AT61" s="45"/>
      <c r="AV61" s="45"/>
      <c r="AX61" s="45"/>
      <c r="AZ61" s="45"/>
      <c r="BB61" s="45"/>
      <c r="BD61" s="46"/>
      <c r="BE61" s="40"/>
      <c r="BH61" s="50"/>
      <c r="BK61" s="51"/>
      <c r="BM61" s="52"/>
      <c r="BN61" s="53"/>
      <c r="BO61" s="53"/>
      <c r="BP61" s="53"/>
      <c r="BQ61" s="53"/>
      <c r="BR61" s="53"/>
      <c r="BS61" s="51"/>
      <c r="BT61" s="51"/>
      <c r="BU61" s="54"/>
      <c r="BV61" s="54"/>
      <c r="BX61" s="52"/>
      <c r="BZ61" s="55"/>
      <c r="CB61" s="55"/>
      <c r="CD61" s="56"/>
      <c r="CE61" s="57"/>
      <c r="CF61" s="59"/>
      <c r="CG61" s="54"/>
      <c r="CH61" s="59"/>
      <c r="CI61" s="58"/>
      <c r="CJ61" s="54"/>
      <c r="CK61" s="59"/>
      <c r="CL61" s="54"/>
      <c r="CM61" s="54"/>
      <c r="CN61" s="56"/>
      <c r="CT61" s="61"/>
    </row>
    <row r="62" spans="16:98" x14ac:dyDescent="0.35">
      <c r="P62" s="24"/>
      <c r="U62" s="28"/>
      <c r="W62" s="27"/>
      <c r="Y62" s="27"/>
      <c r="AA62" s="27"/>
      <c r="AS62" s="42"/>
      <c r="AT62" s="45"/>
      <c r="AV62" s="45"/>
      <c r="AX62" s="45"/>
      <c r="AZ62" s="45"/>
      <c r="BB62" s="45"/>
      <c r="BD62" s="46"/>
      <c r="BE62" s="40"/>
      <c r="BH62" s="50"/>
      <c r="BK62" s="51"/>
      <c r="BM62" s="52"/>
      <c r="BN62" s="53"/>
      <c r="BO62" s="53"/>
      <c r="BP62" s="53"/>
      <c r="BQ62" s="53"/>
      <c r="BR62" s="53"/>
      <c r="BS62" s="51"/>
      <c r="BT62" s="51"/>
      <c r="BU62" s="54"/>
      <c r="BV62" s="54"/>
      <c r="BX62" s="52"/>
      <c r="BZ62" s="55"/>
      <c r="CB62" s="55"/>
      <c r="CD62" s="56"/>
      <c r="CE62" s="57"/>
      <c r="CF62" s="59"/>
      <c r="CG62" s="54"/>
      <c r="CH62" s="59"/>
      <c r="CI62" s="58"/>
      <c r="CJ62" s="54"/>
      <c r="CK62" s="59"/>
      <c r="CL62" s="54"/>
      <c r="CM62" s="54"/>
      <c r="CN62" s="56"/>
      <c r="CT62" s="61"/>
    </row>
    <row r="63" spans="16:98" x14ac:dyDescent="0.35">
      <c r="P63" s="24"/>
      <c r="U63" s="28"/>
      <c r="W63" s="27"/>
      <c r="Y63" s="27"/>
      <c r="AA63" s="27"/>
      <c r="AS63" s="42"/>
      <c r="AT63" s="45"/>
      <c r="AV63" s="45"/>
      <c r="AX63" s="45"/>
      <c r="AZ63" s="45"/>
      <c r="BB63" s="45"/>
      <c r="BD63" s="46"/>
      <c r="BE63" s="40"/>
      <c r="BH63" s="50"/>
      <c r="BK63" s="51"/>
      <c r="BM63" s="52"/>
      <c r="BN63" s="53"/>
      <c r="BO63" s="53"/>
      <c r="BP63" s="53"/>
      <c r="BQ63" s="53"/>
      <c r="BR63" s="53"/>
      <c r="BS63" s="51"/>
      <c r="BT63" s="51"/>
      <c r="BU63" s="54"/>
      <c r="BV63" s="54"/>
      <c r="BX63" s="52"/>
      <c r="BZ63" s="55"/>
      <c r="CB63" s="55"/>
      <c r="CD63" s="56"/>
      <c r="CE63" s="57"/>
      <c r="CF63" s="59"/>
      <c r="CG63" s="54"/>
      <c r="CH63" s="59"/>
      <c r="CI63" s="58"/>
      <c r="CJ63" s="54"/>
      <c r="CK63" s="59"/>
      <c r="CL63" s="54"/>
      <c r="CM63" s="54"/>
      <c r="CN63" s="56"/>
      <c r="CT63" s="61"/>
    </row>
    <row r="64" spans="16:98" x14ac:dyDescent="0.35">
      <c r="P64" s="24"/>
      <c r="U64" s="28"/>
      <c r="W64" s="27"/>
      <c r="Y64" s="27"/>
      <c r="AA64" s="27"/>
      <c r="AS64" s="42"/>
      <c r="AT64" s="45"/>
      <c r="AV64" s="45"/>
      <c r="AX64" s="45"/>
      <c r="AZ64" s="45"/>
      <c r="BB64" s="45"/>
      <c r="BD64" s="46"/>
      <c r="BE64" s="40"/>
      <c r="BH64" s="50"/>
      <c r="BK64" s="51"/>
      <c r="BM64" s="52"/>
      <c r="BN64" s="53"/>
      <c r="BO64" s="53"/>
      <c r="BP64" s="53"/>
      <c r="BQ64" s="53"/>
      <c r="BR64" s="53"/>
      <c r="BS64" s="51"/>
      <c r="BT64" s="51"/>
      <c r="BU64" s="54"/>
      <c r="BV64" s="54"/>
      <c r="BX64" s="52"/>
      <c r="BZ64" s="55"/>
      <c r="CB64" s="55"/>
      <c r="CD64" s="56"/>
      <c r="CE64" s="57"/>
      <c r="CF64" s="59"/>
      <c r="CG64" s="54"/>
      <c r="CH64" s="59"/>
      <c r="CI64" s="58"/>
      <c r="CJ64" s="54"/>
      <c r="CK64" s="59"/>
      <c r="CL64" s="54"/>
      <c r="CM64" s="54"/>
      <c r="CN64" s="56"/>
      <c r="CT64" s="61"/>
    </row>
    <row r="65" spans="16:98" x14ac:dyDescent="0.35">
      <c r="P65" s="24"/>
      <c r="U65" s="28"/>
      <c r="W65" s="27"/>
      <c r="Y65" s="27"/>
      <c r="AA65" s="27"/>
      <c r="AS65" s="42"/>
      <c r="AT65" s="45"/>
      <c r="AV65" s="45"/>
      <c r="AX65" s="45"/>
      <c r="AZ65" s="45"/>
      <c r="BB65" s="45"/>
      <c r="BD65" s="46"/>
      <c r="BE65" s="40"/>
      <c r="BH65" s="50"/>
      <c r="BK65" s="51"/>
      <c r="BM65" s="52"/>
      <c r="BN65" s="53"/>
      <c r="BO65" s="53"/>
      <c r="BP65" s="53"/>
      <c r="BQ65" s="53"/>
      <c r="BR65" s="53"/>
      <c r="BS65" s="51"/>
      <c r="BT65" s="51"/>
      <c r="BU65" s="54"/>
      <c r="BV65" s="54"/>
      <c r="BX65" s="52"/>
      <c r="BZ65" s="55"/>
      <c r="CB65" s="55"/>
      <c r="CD65" s="56"/>
      <c r="CE65" s="57"/>
      <c r="CF65" s="59"/>
      <c r="CG65" s="54"/>
      <c r="CH65" s="59"/>
      <c r="CI65" s="58"/>
      <c r="CJ65" s="54"/>
      <c r="CK65" s="59"/>
      <c r="CL65" s="54"/>
      <c r="CM65" s="54"/>
      <c r="CN65" s="56"/>
      <c r="CT65" s="61"/>
    </row>
    <row r="66" spans="16:98" x14ac:dyDescent="0.35">
      <c r="P66" s="24"/>
      <c r="U66" s="28"/>
      <c r="W66" s="27"/>
      <c r="Y66" s="27"/>
      <c r="AA66" s="27"/>
      <c r="AS66" s="42"/>
      <c r="AT66" s="45"/>
      <c r="AV66" s="45"/>
      <c r="AX66" s="45"/>
      <c r="AZ66" s="45"/>
      <c r="BB66" s="45"/>
      <c r="BD66" s="46"/>
      <c r="BE66" s="40"/>
      <c r="BH66" s="50"/>
      <c r="BK66" s="51"/>
      <c r="BM66" s="52"/>
      <c r="BN66" s="53"/>
      <c r="BO66" s="53"/>
      <c r="BP66" s="53"/>
      <c r="BQ66" s="53"/>
      <c r="BR66" s="53"/>
      <c r="BS66" s="51"/>
      <c r="BT66" s="51"/>
      <c r="BU66" s="54"/>
      <c r="BV66" s="54"/>
      <c r="BX66" s="52"/>
      <c r="BZ66" s="55"/>
      <c r="CB66" s="55"/>
      <c r="CD66" s="56"/>
      <c r="CE66" s="57"/>
      <c r="CF66" s="59"/>
      <c r="CG66" s="54"/>
      <c r="CH66" s="59"/>
      <c r="CI66" s="58"/>
      <c r="CJ66" s="54"/>
      <c r="CK66" s="59"/>
      <c r="CL66" s="54"/>
      <c r="CM66" s="54"/>
      <c r="CN66" s="56"/>
      <c r="CT66" s="61"/>
    </row>
    <row r="67" spans="16:98" x14ac:dyDescent="0.35">
      <c r="P67" s="24"/>
      <c r="U67" s="28"/>
      <c r="W67" s="27"/>
      <c r="Y67" s="27"/>
      <c r="AA67" s="27"/>
      <c r="AS67" s="42"/>
      <c r="AT67" s="45"/>
      <c r="AV67" s="45"/>
      <c r="AX67" s="45"/>
      <c r="AZ67" s="45"/>
      <c r="BB67" s="45"/>
      <c r="BD67" s="46"/>
      <c r="BE67" s="40"/>
      <c r="BH67" s="50"/>
      <c r="BK67" s="51"/>
      <c r="BM67" s="52"/>
      <c r="BN67" s="53"/>
      <c r="BO67" s="53"/>
      <c r="BP67" s="53"/>
      <c r="BQ67" s="53"/>
      <c r="BR67" s="53"/>
      <c r="BS67" s="51"/>
      <c r="BT67" s="51"/>
      <c r="BU67" s="54"/>
      <c r="BV67" s="54"/>
      <c r="BX67" s="52"/>
      <c r="BZ67" s="55"/>
      <c r="CB67" s="55"/>
      <c r="CD67" s="56"/>
      <c r="CE67" s="57"/>
      <c r="CF67" s="59"/>
      <c r="CG67" s="54"/>
      <c r="CH67" s="59"/>
      <c r="CI67" s="58"/>
      <c r="CJ67" s="54"/>
      <c r="CK67" s="59"/>
      <c r="CL67" s="54"/>
      <c r="CM67" s="54"/>
      <c r="CN67" s="56"/>
      <c r="CT67" s="61"/>
    </row>
    <row r="68" spans="16:98" x14ac:dyDescent="0.35">
      <c r="P68" s="24"/>
      <c r="U68" s="28"/>
      <c r="W68" s="27"/>
      <c r="Y68" s="27"/>
      <c r="AA68" s="27"/>
      <c r="AS68" s="42"/>
      <c r="AT68" s="45"/>
      <c r="AV68" s="45"/>
      <c r="AX68" s="45"/>
      <c r="AZ68" s="45"/>
      <c r="BB68" s="45"/>
      <c r="BD68" s="46"/>
      <c r="BE68" s="40"/>
      <c r="BH68" s="50"/>
      <c r="BK68" s="51"/>
      <c r="BM68" s="52"/>
      <c r="BN68" s="53"/>
      <c r="BO68" s="53"/>
      <c r="BP68" s="53"/>
      <c r="BQ68" s="53"/>
      <c r="BR68" s="53"/>
      <c r="BS68" s="51"/>
      <c r="BT68" s="51"/>
      <c r="BU68" s="54"/>
      <c r="BV68" s="54"/>
      <c r="BX68" s="52"/>
      <c r="BZ68" s="55"/>
      <c r="CB68" s="55"/>
      <c r="CD68" s="56"/>
      <c r="CE68" s="57"/>
      <c r="CF68" s="59"/>
      <c r="CG68" s="54"/>
      <c r="CH68" s="59"/>
      <c r="CI68" s="58"/>
      <c r="CJ68" s="54"/>
      <c r="CK68" s="59"/>
      <c r="CL68" s="54"/>
      <c r="CM68" s="54"/>
      <c r="CN68" s="56"/>
      <c r="CT68" s="61"/>
    </row>
    <row r="69" spans="16:98" x14ac:dyDescent="0.35">
      <c r="P69" s="24"/>
      <c r="U69" s="28"/>
      <c r="W69" s="27"/>
      <c r="Y69" s="27"/>
      <c r="AA69" s="27"/>
      <c r="AS69" s="42"/>
      <c r="AT69" s="45"/>
      <c r="AV69" s="45"/>
      <c r="AX69" s="45"/>
      <c r="AZ69" s="45"/>
      <c r="BB69" s="45"/>
      <c r="BD69" s="46"/>
      <c r="BE69" s="40"/>
      <c r="BH69" s="50"/>
      <c r="BK69" s="51"/>
      <c r="BM69" s="52"/>
      <c r="BN69" s="53"/>
      <c r="BO69" s="53"/>
      <c r="BP69" s="53"/>
      <c r="BQ69" s="53"/>
      <c r="BR69" s="53"/>
      <c r="BS69" s="51"/>
      <c r="BT69" s="51"/>
      <c r="BU69" s="54"/>
      <c r="BV69" s="54"/>
      <c r="BX69" s="52"/>
      <c r="BZ69" s="55"/>
      <c r="CB69" s="55"/>
      <c r="CD69" s="56"/>
      <c r="CE69" s="57"/>
      <c r="CF69" s="59"/>
      <c r="CG69" s="54"/>
      <c r="CH69" s="59"/>
      <c r="CI69" s="58"/>
      <c r="CJ69" s="54"/>
      <c r="CK69" s="59"/>
      <c r="CL69" s="54"/>
      <c r="CM69" s="54"/>
      <c r="CN69" s="56"/>
      <c r="CT69" s="61"/>
    </row>
    <row r="70" spans="16:98" x14ac:dyDescent="0.35">
      <c r="P70" s="24"/>
      <c r="U70" s="28"/>
      <c r="W70" s="27"/>
      <c r="Y70" s="27"/>
      <c r="AA70" s="27"/>
      <c r="AS70" s="42"/>
      <c r="AT70" s="45"/>
      <c r="AV70" s="45"/>
      <c r="AX70" s="45"/>
      <c r="AZ70" s="45"/>
      <c r="BB70" s="45"/>
      <c r="BD70" s="46"/>
      <c r="BE70" s="40"/>
      <c r="BH70" s="50"/>
      <c r="BK70" s="51"/>
      <c r="BM70" s="52"/>
      <c r="BN70" s="53"/>
      <c r="BO70" s="53"/>
      <c r="BP70" s="53"/>
      <c r="BQ70" s="53"/>
      <c r="BR70" s="53"/>
      <c r="BS70" s="51"/>
      <c r="BT70" s="51"/>
      <c r="BU70" s="54"/>
      <c r="BV70" s="54"/>
      <c r="BX70" s="52"/>
      <c r="BZ70" s="55"/>
      <c r="CB70" s="55"/>
      <c r="CD70" s="56"/>
      <c r="CE70" s="57"/>
      <c r="CF70" s="59"/>
      <c r="CG70" s="54"/>
      <c r="CH70" s="59"/>
      <c r="CI70" s="58"/>
      <c r="CJ70" s="54"/>
      <c r="CK70" s="59"/>
      <c r="CL70" s="54"/>
      <c r="CM70" s="54"/>
      <c r="CN70" s="56"/>
      <c r="CT70" s="61"/>
    </row>
    <row r="71" spans="16:98" x14ac:dyDescent="0.35">
      <c r="P71" s="24"/>
      <c r="U71" s="28"/>
      <c r="W71" s="27"/>
      <c r="Y71" s="27"/>
      <c r="AA71" s="27"/>
      <c r="AS71" s="42"/>
      <c r="AT71" s="45"/>
      <c r="AV71" s="45"/>
      <c r="AX71" s="45"/>
      <c r="AZ71" s="45"/>
      <c r="BB71" s="45"/>
      <c r="BD71" s="46"/>
      <c r="BE71" s="40"/>
      <c r="BH71" s="50"/>
      <c r="BK71" s="51"/>
      <c r="BM71" s="52"/>
      <c r="BN71" s="53"/>
      <c r="BO71" s="53"/>
      <c r="BP71" s="53"/>
      <c r="BQ71" s="53"/>
      <c r="BR71" s="53"/>
      <c r="BS71" s="51"/>
      <c r="BT71" s="51"/>
      <c r="BU71" s="54"/>
      <c r="BV71" s="54"/>
      <c r="BX71" s="52"/>
      <c r="BZ71" s="55"/>
      <c r="CB71" s="55"/>
      <c r="CD71" s="56"/>
      <c r="CE71" s="57"/>
      <c r="CF71" s="59"/>
      <c r="CG71" s="54"/>
      <c r="CH71" s="59"/>
      <c r="CI71" s="58"/>
      <c r="CJ71" s="54"/>
      <c r="CK71" s="59"/>
      <c r="CL71" s="54"/>
      <c r="CM71" s="54"/>
      <c r="CN71" s="56"/>
      <c r="CT71" s="61"/>
    </row>
    <row r="72" spans="16:98" x14ac:dyDescent="0.35">
      <c r="P72" s="24"/>
      <c r="U72" s="28"/>
      <c r="W72" s="27"/>
      <c r="Y72" s="27"/>
      <c r="AA72" s="27"/>
      <c r="AS72" s="42"/>
      <c r="AT72" s="45"/>
      <c r="AV72" s="45"/>
      <c r="AX72" s="45"/>
      <c r="AZ72" s="45"/>
      <c r="BB72" s="45"/>
      <c r="BD72" s="46"/>
      <c r="BE72" s="40"/>
      <c r="BH72" s="50"/>
      <c r="BK72" s="51"/>
      <c r="BM72" s="52"/>
      <c r="BN72" s="53"/>
      <c r="BO72" s="53"/>
      <c r="BP72" s="53"/>
      <c r="BQ72" s="53"/>
      <c r="BR72" s="53"/>
      <c r="BS72" s="51"/>
      <c r="BT72" s="51"/>
      <c r="BU72" s="54"/>
      <c r="BV72" s="54"/>
      <c r="BX72" s="52"/>
      <c r="BZ72" s="55"/>
      <c r="CB72" s="55"/>
      <c r="CD72" s="56"/>
      <c r="CE72" s="57"/>
      <c r="CF72" s="59"/>
      <c r="CG72" s="54"/>
      <c r="CH72" s="59"/>
      <c r="CI72" s="58"/>
      <c r="CJ72" s="54"/>
      <c r="CK72" s="59"/>
      <c r="CL72" s="54"/>
      <c r="CM72" s="54"/>
      <c r="CN72" s="56"/>
      <c r="CT72" s="61"/>
    </row>
    <row r="73" spans="16:98" x14ac:dyDescent="0.35">
      <c r="P73" s="24"/>
      <c r="U73" s="28"/>
      <c r="W73" s="27"/>
      <c r="Y73" s="27"/>
      <c r="AA73" s="27"/>
      <c r="AS73" s="42"/>
      <c r="AT73" s="45"/>
      <c r="AV73" s="45"/>
      <c r="AX73" s="45"/>
      <c r="AZ73" s="45"/>
      <c r="BB73" s="45"/>
      <c r="BD73" s="46"/>
      <c r="BE73" s="40"/>
      <c r="BH73" s="50"/>
      <c r="BK73" s="51"/>
      <c r="BM73" s="52"/>
      <c r="BN73" s="53"/>
      <c r="BO73" s="53"/>
      <c r="BP73" s="53"/>
      <c r="BQ73" s="53"/>
      <c r="BR73" s="53"/>
      <c r="BS73" s="51"/>
      <c r="BT73" s="51"/>
      <c r="BU73" s="54"/>
      <c r="BV73" s="54"/>
      <c r="BX73" s="52"/>
      <c r="BZ73" s="55"/>
      <c r="CB73" s="55"/>
      <c r="CD73" s="56"/>
      <c r="CE73" s="57"/>
      <c r="CF73" s="59"/>
      <c r="CG73" s="54"/>
      <c r="CH73" s="59"/>
      <c r="CI73" s="58"/>
      <c r="CJ73" s="54"/>
      <c r="CK73" s="59"/>
      <c r="CL73" s="54"/>
      <c r="CM73" s="54"/>
      <c r="CN73" s="56"/>
      <c r="CT73" s="61"/>
    </row>
    <row r="74" spans="16:98" x14ac:dyDescent="0.35">
      <c r="P74" s="24"/>
      <c r="U74" s="28"/>
      <c r="W74" s="27"/>
      <c r="Y74" s="27"/>
      <c r="AA74" s="27"/>
      <c r="AS74" s="42"/>
      <c r="AT74" s="45"/>
      <c r="AV74" s="45"/>
      <c r="AX74" s="45"/>
      <c r="AZ74" s="45"/>
      <c r="BB74" s="45"/>
      <c r="BD74" s="46"/>
      <c r="BE74" s="40"/>
      <c r="BH74" s="50"/>
      <c r="BK74" s="51"/>
      <c r="BM74" s="52"/>
      <c r="BN74" s="53"/>
      <c r="BO74" s="53"/>
      <c r="BP74" s="53"/>
      <c r="BQ74" s="53"/>
      <c r="BR74" s="53"/>
      <c r="BS74" s="51"/>
      <c r="BT74" s="51"/>
      <c r="BU74" s="54"/>
      <c r="BV74" s="54"/>
      <c r="BX74" s="52"/>
      <c r="BZ74" s="55"/>
      <c r="CB74" s="55"/>
      <c r="CD74" s="56"/>
      <c r="CE74" s="57"/>
      <c r="CF74" s="59"/>
      <c r="CG74" s="54"/>
      <c r="CH74" s="59"/>
      <c r="CI74" s="58"/>
      <c r="CJ74" s="54"/>
      <c r="CK74" s="59"/>
      <c r="CL74" s="54"/>
      <c r="CM74" s="54"/>
      <c r="CN74" s="56"/>
      <c r="CT74" s="61"/>
    </row>
    <row r="75" spans="16:98" x14ac:dyDescent="0.35">
      <c r="P75" s="24"/>
      <c r="U75" s="28"/>
      <c r="W75" s="27"/>
      <c r="Y75" s="27"/>
      <c r="AA75" s="27"/>
      <c r="AS75" s="42"/>
      <c r="AT75" s="45"/>
      <c r="AV75" s="45"/>
      <c r="AX75" s="45"/>
      <c r="AZ75" s="45"/>
      <c r="BB75" s="45"/>
      <c r="BD75" s="46"/>
      <c r="BE75" s="40"/>
      <c r="BH75" s="50"/>
      <c r="BK75" s="51"/>
      <c r="BM75" s="52"/>
      <c r="BN75" s="53"/>
      <c r="BO75" s="53"/>
      <c r="BP75" s="53"/>
      <c r="BQ75" s="53"/>
      <c r="BR75" s="53"/>
      <c r="BS75" s="51"/>
      <c r="BT75" s="51"/>
      <c r="BU75" s="54"/>
      <c r="BV75" s="54"/>
      <c r="BX75" s="52"/>
      <c r="BZ75" s="55"/>
      <c r="CB75" s="55"/>
      <c r="CD75" s="56"/>
      <c r="CE75" s="57"/>
      <c r="CF75" s="59"/>
      <c r="CG75" s="54"/>
      <c r="CH75" s="59"/>
      <c r="CI75" s="58"/>
      <c r="CJ75" s="54"/>
      <c r="CK75" s="59"/>
      <c r="CL75" s="54"/>
      <c r="CM75" s="54"/>
      <c r="CN75" s="56"/>
      <c r="CT75" s="61"/>
    </row>
    <row r="76" spans="16:98" x14ac:dyDescent="0.35">
      <c r="P76" s="24"/>
      <c r="U76" s="28"/>
      <c r="W76" s="27"/>
      <c r="Y76" s="27"/>
      <c r="AA76" s="27"/>
      <c r="AS76" s="42"/>
      <c r="AT76" s="45"/>
      <c r="AV76" s="45"/>
      <c r="AX76" s="45"/>
      <c r="AZ76" s="45"/>
      <c r="BB76" s="45"/>
      <c r="BD76" s="46"/>
      <c r="BE76" s="40"/>
      <c r="BH76" s="50"/>
      <c r="BK76" s="51"/>
      <c r="BM76" s="52"/>
      <c r="BN76" s="53"/>
      <c r="BO76" s="53"/>
      <c r="BP76" s="53"/>
      <c r="BQ76" s="53"/>
      <c r="BR76" s="53"/>
      <c r="BS76" s="51"/>
      <c r="BT76" s="51"/>
      <c r="BU76" s="54"/>
      <c r="BV76" s="54"/>
      <c r="BX76" s="52"/>
      <c r="BZ76" s="55"/>
      <c r="CB76" s="55"/>
      <c r="CD76" s="56"/>
      <c r="CE76" s="57"/>
      <c r="CF76" s="59"/>
      <c r="CG76" s="54"/>
      <c r="CH76" s="59"/>
      <c r="CI76" s="58"/>
      <c r="CJ76" s="54"/>
      <c r="CK76" s="59"/>
      <c r="CL76" s="54"/>
      <c r="CM76" s="54"/>
      <c r="CN76" s="56"/>
      <c r="CT76" s="61"/>
    </row>
    <row r="77" spans="16:98" x14ac:dyDescent="0.35">
      <c r="P77" s="24"/>
      <c r="U77" s="28"/>
      <c r="W77" s="27"/>
      <c r="Y77" s="27"/>
      <c r="AA77" s="27"/>
      <c r="AS77" s="42"/>
      <c r="AT77" s="45"/>
      <c r="AV77" s="45"/>
      <c r="AX77" s="45"/>
      <c r="AZ77" s="45"/>
      <c r="BB77" s="45"/>
      <c r="BD77" s="46"/>
      <c r="BE77" s="40"/>
      <c r="BH77" s="50"/>
      <c r="BK77" s="51"/>
      <c r="BM77" s="52"/>
      <c r="BN77" s="53"/>
      <c r="BO77" s="53"/>
      <c r="BP77" s="53"/>
      <c r="BQ77" s="53"/>
      <c r="BR77" s="53"/>
      <c r="BS77" s="51"/>
      <c r="BT77" s="51"/>
      <c r="BU77" s="54"/>
      <c r="BV77" s="54"/>
      <c r="BX77" s="52"/>
      <c r="BZ77" s="55"/>
      <c r="CB77" s="55"/>
      <c r="CD77" s="56"/>
      <c r="CE77" s="57"/>
      <c r="CF77" s="59"/>
      <c r="CG77" s="54"/>
      <c r="CH77" s="59"/>
      <c r="CI77" s="58"/>
      <c r="CJ77" s="54"/>
      <c r="CK77" s="59"/>
      <c r="CL77" s="54"/>
      <c r="CM77" s="54"/>
      <c r="CN77" s="56"/>
      <c r="CT77" s="61"/>
    </row>
    <row r="78" spans="16:98" x14ac:dyDescent="0.35">
      <c r="P78" s="24"/>
      <c r="U78" s="28"/>
      <c r="W78" s="27"/>
      <c r="Y78" s="27"/>
      <c r="AA78" s="27"/>
      <c r="AS78" s="42"/>
      <c r="AT78" s="45"/>
      <c r="AV78" s="45"/>
      <c r="AX78" s="45"/>
      <c r="AZ78" s="45"/>
      <c r="BB78" s="45"/>
      <c r="BD78" s="46"/>
      <c r="BE78" s="40"/>
      <c r="BH78" s="50"/>
      <c r="BK78" s="51"/>
      <c r="BM78" s="52"/>
      <c r="BN78" s="53"/>
      <c r="BO78" s="53"/>
      <c r="BP78" s="53"/>
      <c r="BQ78" s="53"/>
      <c r="BR78" s="53"/>
      <c r="BS78" s="51"/>
      <c r="BT78" s="51"/>
      <c r="BU78" s="54"/>
      <c r="BV78" s="54"/>
      <c r="BX78" s="52"/>
      <c r="BZ78" s="55"/>
      <c r="CB78" s="55"/>
      <c r="CD78" s="56"/>
      <c r="CE78" s="57"/>
      <c r="CF78" s="59"/>
      <c r="CG78" s="54"/>
      <c r="CH78" s="59"/>
      <c r="CI78" s="58"/>
      <c r="CJ78" s="54"/>
      <c r="CK78" s="59"/>
      <c r="CL78" s="54"/>
      <c r="CM78" s="54"/>
      <c r="CN78" s="56"/>
      <c r="CT78" s="61"/>
    </row>
    <row r="79" spans="16:98" x14ac:dyDescent="0.35">
      <c r="P79" s="24"/>
      <c r="U79" s="28"/>
      <c r="W79" s="27"/>
      <c r="Y79" s="27"/>
      <c r="AA79" s="27"/>
      <c r="AS79" s="42"/>
      <c r="AT79" s="45"/>
      <c r="AV79" s="45"/>
      <c r="AX79" s="45"/>
      <c r="AZ79" s="45"/>
      <c r="BB79" s="45"/>
      <c r="BD79" s="46"/>
      <c r="BE79" s="40"/>
      <c r="BH79" s="50"/>
      <c r="BK79" s="51"/>
      <c r="BM79" s="52"/>
      <c r="BN79" s="53"/>
      <c r="BO79" s="53"/>
      <c r="BP79" s="53"/>
      <c r="BQ79" s="53"/>
      <c r="BR79" s="53"/>
      <c r="BS79" s="51"/>
      <c r="BT79" s="51"/>
      <c r="BU79" s="54"/>
      <c r="BV79" s="54"/>
      <c r="BX79" s="52"/>
      <c r="BZ79" s="55"/>
      <c r="CB79" s="55"/>
      <c r="CD79" s="56"/>
      <c r="CE79" s="57"/>
      <c r="CF79" s="59"/>
      <c r="CG79" s="54"/>
      <c r="CH79" s="59"/>
      <c r="CI79" s="58"/>
      <c r="CJ79" s="54"/>
      <c r="CK79" s="59"/>
      <c r="CL79" s="54"/>
      <c r="CM79" s="54"/>
      <c r="CN79" s="56"/>
      <c r="CT79" s="61"/>
    </row>
    <row r="80" spans="16:98" x14ac:dyDescent="0.35">
      <c r="P80" s="24"/>
      <c r="U80" s="28"/>
      <c r="W80" s="27"/>
      <c r="Y80" s="27"/>
      <c r="AA80" s="27"/>
      <c r="AS80" s="42"/>
      <c r="AT80" s="45"/>
      <c r="AV80" s="45"/>
      <c r="AX80" s="45"/>
      <c r="AZ80" s="45"/>
      <c r="BB80" s="45"/>
      <c r="BD80" s="46"/>
      <c r="BE80" s="40"/>
      <c r="BH80" s="50"/>
      <c r="BK80" s="51"/>
      <c r="BM80" s="52"/>
      <c r="BN80" s="53"/>
      <c r="BO80" s="53"/>
      <c r="BP80" s="53"/>
      <c r="BQ80" s="53"/>
      <c r="BR80" s="53"/>
      <c r="BS80" s="51"/>
      <c r="BT80" s="51"/>
      <c r="BU80" s="54"/>
      <c r="BV80" s="54"/>
      <c r="BX80" s="52"/>
      <c r="BZ80" s="55"/>
      <c r="CB80" s="55"/>
      <c r="CD80" s="56"/>
      <c r="CE80" s="57"/>
      <c r="CF80" s="59"/>
      <c r="CG80" s="54"/>
      <c r="CH80" s="59"/>
      <c r="CI80" s="58"/>
      <c r="CJ80" s="54"/>
      <c r="CK80" s="59"/>
      <c r="CL80" s="54"/>
      <c r="CM80" s="54"/>
      <c r="CN80" s="56"/>
      <c r="CT80" s="61"/>
    </row>
    <row r="81" spans="16:98" x14ac:dyDescent="0.35">
      <c r="P81" s="24"/>
      <c r="U81" s="28"/>
      <c r="W81" s="27"/>
      <c r="Y81" s="27"/>
      <c r="AA81" s="27"/>
      <c r="AS81" s="42"/>
      <c r="AT81" s="45"/>
      <c r="AV81" s="45"/>
      <c r="AX81" s="45"/>
      <c r="AZ81" s="45"/>
      <c r="BB81" s="45"/>
      <c r="BD81" s="46"/>
      <c r="BE81" s="40"/>
      <c r="BH81" s="50"/>
      <c r="BK81" s="51"/>
      <c r="BM81" s="52"/>
      <c r="BN81" s="53"/>
      <c r="BO81" s="53"/>
      <c r="BP81" s="53"/>
      <c r="BQ81" s="53"/>
      <c r="BR81" s="53"/>
      <c r="BS81" s="51"/>
      <c r="BT81" s="51"/>
      <c r="BU81" s="54"/>
      <c r="BV81" s="54"/>
      <c r="BX81" s="52"/>
      <c r="BZ81" s="55"/>
      <c r="CB81" s="55"/>
      <c r="CD81" s="56"/>
      <c r="CE81" s="57"/>
      <c r="CF81" s="59"/>
      <c r="CG81" s="54"/>
      <c r="CH81" s="59"/>
      <c r="CI81" s="58"/>
      <c r="CJ81" s="54"/>
      <c r="CK81" s="59"/>
      <c r="CL81" s="54"/>
      <c r="CM81" s="54"/>
      <c r="CN81" s="56"/>
      <c r="CT81" s="61"/>
    </row>
    <row r="82" spans="16:98" x14ac:dyDescent="0.35">
      <c r="P82" s="24"/>
      <c r="U82" s="28"/>
      <c r="W82" s="27"/>
      <c r="Y82" s="27"/>
      <c r="AA82" s="27"/>
      <c r="AS82" s="42"/>
      <c r="AT82" s="45"/>
      <c r="AV82" s="45"/>
      <c r="AX82" s="45"/>
      <c r="AZ82" s="45"/>
      <c r="BB82" s="45"/>
      <c r="BD82" s="46"/>
      <c r="BE82" s="40"/>
      <c r="BH82" s="50"/>
      <c r="BK82" s="51"/>
      <c r="BM82" s="52"/>
      <c r="BN82" s="53"/>
      <c r="BO82" s="53"/>
      <c r="BP82" s="53"/>
      <c r="BQ82" s="53"/>
      <c r="BR82" s="53"/>
      <c r="BS82" s="51"/>
      <c r="BT82" s="51"/>
      <c r="BU82" s="54"/>
      <c r="BV82" s="54"/>
      <c r="BX82" s="52"/>
      <c r="BZ82" s="55"/>
      <c r="CB82" s="55"/>
      <c r="CD82" s="56"/>
      <c r="CE82" s="57"/>
      <c r="CF82" s="59"/>
      <c r="CG82" s="54"/>
      <c r="CH82" s="59"/>
      <c r="CI82" s="58"/>
      <c r="CJ82" s="54"/>
      <c r="CK82" s="59"/>
      <c r="CL82" s="54"/>
      <c r="CM82" s="54"/>
      <c r="CN82" s="56"/>
      <c r="CT82" s="61"/>
    </row>
    <row r="83" spans="16:98" x14ac:dyDescent="0.35">
      <c r="P83" s="24"/>
      <c r="U83" s="28"/>
      <c r="W83" s="27"/>
      <c r="Y83" s="27"/>
      <c r="AA83" s="27"/>
      <c r="AS83" s="42"/>
      <c r="AT83" s="45"/>
      <c r="AV83" s="45"/>
      <c r="AX83" s="45"/>
      <c r="AZ83" s="45"/>
      <c r="BB83" s="45"/>
      <c r="BD83" s="46"/>
      <c r="BE83" s="40"/>
      <c r="BH83" s="50"/>
      <c r="BK83" s="51"/>
      <c r="BM83" s="52"/>
      <c r="BN83" s="53"/>
      <c r="BO83" s="53"/>
      <c r="BP83" s="53"/>
      <c r="BQ83" s="53"/>
      <c r="BR83" s="53"/>
      <c r="BS83" s="51"/>
      <c r="BT83" s="51"/>
      <c r="BU83" s="54"/>
      <c r="BV83" s="54"/>
      <c r="BX83" s="52"/>
      <c r="BZ83" s="55"/>
      <c r="CB83" s="55"/>
      <c r="CD83" s="56"/>
      <c r="CE83" s="57"/>
      <c r="CF83" s="59"/>
      <c r="CG83" s="54"/>
      <c r="CH83" s="59"/>
      <c r="CI83" s="58"/>
      <c r="CJ83" s="54"/>
      <c r="CK83" s="59"/>
      <c r="CL83" s="54"/>
      <c r="CM83" s="54"/>
      <c r="CN83" s="56"/>
      <c r="CT83" s="61"/>
    </row>
    <row r="84" spans="16:98" x14ac:dyDescent="0.35">
      <c r="P84" s="24"/>
      <c r="U84" s="28"/>
      <c r="W84" s="27"/>
      <c r="Y84" s="27"/>
      <c r="AA84" s="27"/>
      <c r="AS84" s="42"/>
      <c r="AT84" s="45"/>
      <c r="AV84" s="45"/>
      <c r="AX84" s="45"/>
      <c r="AZ84" s="45"/>
      <c r="BB84" s="45"/>
      <c r="BD84" s="46"/>
      <c r="BE84" s="40"/>
      <c r="BH84" s="50"/>
      <c r="BK84" s="51"/>
      <c r="BM84" s="52"/>
      <c r="BN84" s="53"/>
      <c r="BO84" s="53"/>
      <c r="BP84" s="53"/>
      <c r="BQ84" s="53"/>
      <c r="BR84" s="53"/>
      <c r="BS84" s="51"/>
      <c r="BT84" s="51"/>
      <c r="BU84" s="54"/>
      <c r="BV84" s="54"/>
      <c r="BX84" s="52"/>
      <c r="BZ84" s="55"/>
      <c r="CB84" s="55"/>
      <c r="CD84" s="56"/>
      <c r="CE84" s="57"/>
      <c r="CF84" s="59"/>
      <c r="CG84" s="54"/>
      <c r="CH84" s="59"/>
      <c r="CI84" s="58"/>
      <c r="CJ84" s="54"/>
      <c r="CK84" s="59"/>
      <c r="CL84" s="54"/>
      <c r="CM84" s="54"/>
      <c r="CN84" s="56"/>
      <c r="CT84" s="61"/>
    </row>
    <row r="85" spans="16:98" x14ac:dyDescent="0.35">
      <c r="P85" s="24"/>
      <c r="U85" s="28"/>
      <c r="W85" s="27"/>
      <c r="Y85" s="27"/>
      <c r="AA85" s="27"/>
      <c r="AS85" s="42"/>
      <c r="AT85" s="45"/>
      <c r="AV85" s="45"/>
      <c r="AX85" s="45"/>
      <c r="AZ85" s="45"/>
      <c r="BB85" s="45"/>
      <c r="BD85" s="46"/>
      <c r="BE85" s="40"/>
      <c r="BH85" s="50"/>
      <c r="BK85" s="51"/>
      <c r="BM85" s="52"/>
      <c r="BN85" s="53"/>
      <c r="BO85" s="53"/>
      <c r="BP85" s="53"/>
      <c r="BQ85" s="53"/>
      <c r="BR85" s="53"/>
      <c r="BS85" s="51"/>
      <c r="BT85" s="51"/>
      <c r="BU85" s="54"/>
      <c r="BV85" s="54"/>
      <c r="BX85" s="52"/>
      <c r="BZ85" s="55"/>
      <c r="CB85" s="55"/>
      <c r="CD85" s="56"/>
      <c r="CE85" s="57"/>
      <c r="CF85" s="59"/>
      <c r="CG85" s="54"/>
      <c r="CH85" s="59"/>
      <c r="CI85" s="58"/>
      <c r="CJ85" s="54"/>
      <c r="CK85" s="59"/>
      <c r="CL85" s="54"/>
      <c r="CM85" s="54"/>
      <c r="CN85" s="56"/>
      <c r="CT85" s="61"/>
    </row>
    <row r="86" spans="16:98" x14ac:dyDescent="0.35">
      <c r="P86" s="24"/>
      <c r="U86" s="28"/>
      <c r="W86" s="27"/>
      <c r="Y86" s="27"/>
      <c r="AA86" s="27"/>
      <c r="AS86" s="42"/>
      <c r="AT86" s="45"/>
      <c r="AV86" s="45"/>
      <c r="AX86" s="45"/>
      <c r="AZ86" s="45"/>
      <c r="BB86" s="45"/>
      <c r="BD86" s="46"/>
      <c r="BE86" s="40"/>
      <c r="BH86" s="50"/>
      <c r="BK86" s="51"/>
      <c r="BM86" s="52"/>
      <c r="BN86" s="53"/>
      <c r="BO86" s="53"/>
      <c r="BP86" s="53"/>
      <c r="BQ86" s="53"/>
      <c r="BR86" s="53"/>
      <c r="BS86" s="51"/>
      <c r="BT86" s="51"/>
      <c r="BU86" s="54"/>
      <c r="BV86" s="54"/>
      <c r="BX86" s="52"/>
      <c r="BZ86" s="55"/>
      <c r="CB86" s="55"/>
      <c r="CD86" s="56"/>
      <c r="CE86" s="57"/>
      <c r="CF86" s="59"/>
      <c r="CG86" s="54"/>
      <c r="CH86" s="59"/>
      <c r="CI86" s="58"/>
      <c r="CJ86" s="54"/>
      <c r="CK86" s="59"/>
      <c r="CL86" s="54"/>
      <c r="CM86" s="54"/>
      <c r="CN86" s="56"/>
      <c r="CT86" s="61"/>
    </row>
    <row r="87" spans="16:98" x14ac:dyDescent="0.35">
      <c r="P87" s="24"/>
      <c r="U87" s="28"/>
      <c r="W87" s="27"/>
      <c r="Y87" s="27"/>
      <c r="AA87" s="27"/>
      <c r="AS87" s="42"/>
      <c r="AT87" s="45"/>
      <c r="AV87" s="45"/>
      <c r="AX87" s="45"/>
      <c r="AZ87" s="45"/>
      <c r="BB87" s="45"/>
      <c r="BD87" s="46"/>
      <c r="BE87" s="40"/>
      <c r="BH87" s="50"/>
      <c r="BK87" s="51"/>
      <c r="BM87" s="52"/>
      <c r="BN87" s="53"/>
      <c r="BO87" s="53"/>
      <c r="BP87" s="53"/>
      <c r="BQ87" s="53"/>
      <c r="BR87" s="53"/>
      <c r="BS87" s="51"/>
      <c r="BT87" s="51"/>
      <c r="BU87" s="54"/>
      <c r="BV87" s="54"/>
      <c r="BX87" s="52"/>
      <c r="BZ87" s="55"/>
      <c r="CB87" s="55"/>
      <c r="CD87" s="56"/>
      <c r="CE87" s="57"/>
      <c r="CF87" s="59"/>
      <c r="CG87" s="54"/>
      <c r="CH87" s="59"/>
      <c r="CI87" s="58"/>
      <c r="CJ87" s="54"/>
      <c r="CK87" s="59"/>
      <c r="CL87" s="54"/>
      <c r="CM87" s="54"/>
      <c r="CN87" s="56"/>
      <c r="CT87" s="61"/>
    </row>
    <row r="88" spans="16:98" x14ac:dyDescent="0.35">
      <c r="P88" s="24"/>
      <c r="U88" s="28"/>
      <c r="W88" s="27"/>
      <c r="Y88" s="27"/>
      <c r="AA88" s="27"/>
      <c r="AS88" s="42"/>
      <c r="AT88" s="45"/>
      <c r="AV88" s="45"/>
      <c r="AX88" s="45"/>
      <c r="AZ88" s="45"/>
      <c r="BB88" s="45"/>
      <c r="BD88" s="46"/>
      <c r="BE88" s="40"/>
      <c r="BH88" s="50"/>
      <c r="BK88" s="51"/>
      <c r="BM88" s="52"/>
      <c r="BN88" s="53"/>
      <c r="BO88" s="53"/>
      <c r="BP88" s="53"/>
      <c r="BQ88" s="53"/>
      <c r="BR88" s="53"/>
      <c r="BS88" s="51"/>
      <c r="BT88" s="51"/>
      <c r="BU88" s="54"/>
      <c r="BV88" s="54"/>
      <c r="BX88" s="52"/>
      <c r="BZ88" s="55"/>
      <c r="CB88" s="55"/>
      <c r="CD88" s="56"/>
      <c r="CE88" s="57"/>
      <c r="CF88" s="59"/>
      <c r="CG88" s="54"/>
      <c r="CH88" s="59"/>
      <c r="CI88" s="58"/>
      <c r="CJ88" s="54"/>
      <c r="CK88" s="59"/>
      <c r="CL88" s="54"/>
      <c r="CM88" s="54"/>
      <c r="CN88" s="56"/>
      <c r="CT88" s="61"/>
    </row>
    <row r="89" spans="16:98" x14ac:dyDescent="0.35">
      <c r="P89" s="24"/>
      <c r="U89" s="28"/>
      <c r="W89" s="27"/>
      <c r="Y89" s="27"/>
      <c r="AA89" s="27"/>
      <c r="AS89" s="42"/>
      <c r="AT89" s="45"/>
      <c r="AV89" s="45"/>
      <c r="AX89" s="45"/>
      <c r="AZ89" s="45"/>
      <c r="BB89" s="45"/>
      <c r="BD89" s="46"/>
      <c r="BE89" s="40"/>
      <c r="BH89" s="50"/>
      <c r="BK89" s="51"/>
      <c r="BM89" s="52"/>
      <c r="BN89" s="53"/>
      <c r="BO89" s="53"/>
      <c r="BP89" s="53"/>
      <c r="BQ89" s="53"/>
      <c r="BR89" s="53"/>
      <c r="BS89" s="51"/>
      <c r="BT89" s="51"/>
      <c r="BU89" s="54"/>
      <c r="BV89" s="54"/>
      <c r="BX89" s="52"/>
      <c r="BZ89" s="55"/>
      <c r="CB89" s="55"/>
      <c r="CD89" s="56"/>
      <c r="CE89" s="57"/>
      <c r="CF89" s="59"/>
      <c r="CG89" s="54"/>
      <c r="CH89" s="59"/>
      <c r="CI89" s="58"/>
      <c r="CJ89" s="54"/>
      <c r="CK89" s="59"/>
      <c r="CL89" s="54"/>
      <c r="CM89" s="54"/>
      <c r="CN89" s="56"/>
      <c r="CT89" s="61"/>
    </row>
    <row r="90" spans="16:98" x14ac:dyDescent="0.35">
      <c r="P90" s="24"/>
      <c r="U90" s="28"/>
      <c r="W90" s="27"/>
      <c r="Y90" s="27"/>
      <c r="AA90" s="27"/>
      <c r="AS90" s="42"/>
      <c r="AT90" s="45"/>
      <c r="AV90" s="45"/>
      <c r="AX90" s="45"/>
      <c r="AZ90" s="45"/>
      <c r="BB90" s="45"/>
      <c r="BD90" s="46"/>
      <c r="BE90" s="40"/>
      <c r="BH90" s="50"/>
      <c r="BK90" s="51"/>
      <c r="BM90" s="52"/>
      <c r="BN90" s="53"/>
      <c r="BO90" s="53"/>
      <c r="BP90" s="53"/>
      <c r="BQ90" s="53"/>
      <c r="BR90" s="53"/>
      <c r="BS90" s="51"/>
      <c r="BT90" s="51"/>
      <c r="BU90" s="54"/>
      <c r="BV90" s="54"/>
      <c r="BX90" s="52"/>
      <c r="BZ90" s="55"/>
      <c r="CB90" s="55"/>
      <c r="CD90" s="56"/>
      <c r="CE90" s="57"/>
      <c r="CF90" s="59"/>
      <c r="CG90" s="54"/>
      <c r="CH90" s="59"/>
      <c r="CI90" s="58"/>
      <c r="CJ90" s="54"/>
      <c r="CK90" s="59"/>
      <c r="CL90" s="54"/>
      <c r="CM90" s="54"/>
      <c r="CN90" s="56"/>
      <c r="CT90" s="61"/>
    </row>
    <row r="91" spans="16:98" x14ac:dyDescent="0.35">
      <c r="P91" s="24"/>
      <c r="U91" s="28"/>
      <c r="W91" s="27"/>
      <c r="Y91" s="27"/>
      <c r="AA91" s="27"/>
      <c r="AS91" s="42"/>
      <c r="AT91" s="45"/>
      <c r="AV91" s="45"/>
      <c r="AX91" s="45"/>
      <c r="AZ91" s="45"/>
      <c r="BB91" s="45"/>
      <c r="BD91" s="46"/>
      <c r="BE91" s="40"/>
      <c r="BH91" s="50"/>
      <c r="BK91" s="51"/>
      <c r="BM91" s="52"/>
      <c r="BN91" s="53"/>
      <c r="BO91" s="53"/>
      <c r="BP91" s="53"/>
      <c r="BQ91" s="53"/>
      <c r="BR91" s="53"/>
      <c r="BS91" s="51"/>
      <c r="BT91" s="51"/>
      <c r="BU91" s="54"/>
      <c r="BV91" s="54"/>
      <c r="BX91" s="52"/>
      <c r="BZ91" s="55"/>
      <c r="CB91" s="55"/>
      <c r="CD91" s="56"/>
      <c r="CE91" s="57"/>
      <c r="CF91" s="59"/>
      <c r="CG91" s="54"/>
      <c r="CH91" s="59"/>
      <c r="CI91" s="58"/>
      <c r="CJ91" s="54"/>
      <c r="CK91" s="59"/>
      <c r="CL91" s="54"/>
      <c r="CM91" s="54"/>
      <c r="CN91" s="56"/>
      <c r="CT91" s="61"/>
    </row>
    <row r="92" spans="16:98" x14ac:dyDescent="0.35">
      <c r="P92" s="24"/>
      <c r="U92" s="28"/>
      <c r="W92" s="27"/>
      <c r="Y92" s="27"/>
      <c r="AA92" s="27"/>
      <c r="AS92" s="42"/>
      <c r="AT92" s="45"/>
      <c r="AV92" s="45"/>
      <c r="AX92" s="45"/>
      <c r="AZ92" s="45"/>
      <c r="BB92" s="45"/>
      <c r="BD92" s="46"/>
      <c r="BE92" s="40"/>
      <c r="BH92" s="50"/>
      <c r="BK92" s="51"/>
      <c r="BM92" s="52"/>
      <c r="BN92" s="53"/>
      <c r="BO92" s="53"/>
      <c r="BP92" s="53"/>
      <c r="BQ92" s="53"/>
      <c r="BR92" s="53"/>
      <c r="BS92" s="51"/>
      <c r="BT92" s="51"/>
      <c r="BU92" s="54"/>
      <c r="BV92" s="54"/>
      <c r="BX92" s="52"/>
      <c r="BZ92" s="55"/>
      <c r="CB92" s="55"/>
      <c r="CD92" s="56"/>
      <c r="CE92" s="57"/>
      <c r="CF92" s="59"/>
      <c r="CG92" s="54"/>
      <c r="CH92" s="59"/>
      <c r="CI92" s="58"/>
      <c r="CJ92" s="54"/>
      <c r="CK92" s="59"/>
      <c r="CL92" s="54"/>
      <c r="CM92" s="54"/>
      <c r="CN92" s="56"/>
      <c r="CT92" s="61"/>
    </row>
    <row r="93" spans="16:98" x14ac:dyDescent="0.35">
      <c r="P93" s="24"/>
      <c r="U93" s="28"/>
      <c r="W93" s="27"/>
      <c r="Y93" s="27"/>
      <c r="AA93" s="27"/>
      <c r="AS93" s="42"/>
      <c r="AT93" s="45"/>
      <c r="AV93" s="45"/>
      <c r="AX93" s="45"/>
      <c r="AZ93" s="45"/>
      <c r="BB93" s="45"/>
      <c r="BD93" s="46"/>
      <c r="BE93" s="40"/>
      <c r="BH93" s="50"/>
      <c r="BK93" s="51"/>
      <c r="BM93" s="52"/>
      <c r="BN93" s="53"/>
      <c r="BO93" s="53"/>
      <c r="BP93" s="53"/>
      <c r="BQ93" s="53"/>
      <c r="BR93" s="53"/>
      <c r="BS93" s="51"/>
      <c r="BT93" s="51"/>
      <c r="BU93" s="54"/>
      <c r="BV93" s="54"/>
      <c r="BX93" s="52"/>
      <c r="BZ93" s="55"/>
      <c r="CB93" s="55"/>
      <c r="CD93" s="56"/>
      <c r="CE93" s="57"/>
      <c r="CF93" s="59"/>
      <c r="CG93" s="54"/>
      <c r="CH93" s="59"/>
      <c r="CI93" s="58"/>
      <c r="CJ93" s="54"/>
      <c r="CK93" s="59"/>
      <c r="CL93" s="54"/>
      <c r="CM93" s="54"/>
      <c r="CN93" s="56"/>
      <c r="CT93" s="61"/>
    </row>
    <row r="94" spans="16:98" x14ac:dyDescent="0.35">
      <c r="P94" s="24"/>
      <c r="U94" s="28"/>
      <c r="W94" s="27"/>
      <c r="Y94" s="27"/>
      <c r="AA94" s="27"/>
      <c r="AS94" s="42"/>
      <c r="AT94" s="45"/>
      <c r="AV94" s="45"/>
      <c r="AX94" s="45"/>
      <c r="AZ94" s="45"/>
      <c r="BB94" s="45"/>
      <c r="BD94" s="46"/>
      <c r="BE94" s="40"/>
      <c r="BH94" s="50"/>
      <c r="BK94" s="51"/>
      <c r="BM94" s="52"/>
      <c r="BN94" s="53"/>
      <c r="BO94" s="53"/>
      <c r="BP94" s="53"/>
      <c r="BQ94" s="53"/>
      <c r="BR94" s="53"/>
      <c r="BS94" s="51"/>
      <c r="BT94" s="51"/>
      <c r="BU94" s="54"/>
      <c r="BV94" s="54"/>
      <c r="BX94" s="52"/>
      <c r="BZ94" s="55"/>
      <c r="CB94" s="55"/>
      <c r="CD94" s="56"/>
      <c r="CE94" s="57"/>
      <c r="CF94" s="59"/>
      <c r="CG94" s="54"/>
      <c r="CH94" s="59"/>
      <c r="CI94" s="58"/>
      <c r="CJ94" s="54"/>
      <c r="CK94" s="59"/>
      <c r="CL94" s="54"/>
      <c r="CM94" s="54"/>
      <c r="CN94" s="56"/>
      <c r="CT94" s="61"/>
    </row>
    <row r="95" spans="16:98" x14ac:dyDescent="0.35">
      <c r="P95" s="24"/>
      <c r="U95" s="28"/>
      <c r="W95" s="27"/>
      <c r="Y95" s="27"/>
      <c r="AA95" s="27"/>
      <c r="AS95" s="42"/>
      <c r="AT95" s="45"/>
      <c r="AV95" s="45"/>
      <c r="AX95" s="45"/>
      <c r="AZ95" s="45"/>
      <c r="BB95" s="45"/>
      <c r="BD95" s="46"/>
      <c r="BE95" s="40"/>
      <c r="BH95" s="50"/>
      <c r="BK95" s="51"/>
      <c r="BM95" s="52"/>
      <c r="BN95" s="53"/>
      <c r="BO95" s="53"/>
      <c r="BP95" s="53"/>
      <c r="BQ95" s="53"/>
      <c r="BR95" s="53"/>
      <c r="BS95" s="51"/>
      <c r="BT95" s="51"/>
      <c r="BU95" s="54"/>
      <c r="BV95" s="54"/>
      <c r="BX95" s="52"/>
      <c r="BZ95" s="55"/>
      <c r="CB95" s="55"/>
      <c r="CD95" s="56"/>
      <c r="CE95" s="57"/>
      <c r="CF95" s="59"/>
      <c r="CG95" s="54"/>
      <c r="CH95" s="59"/>
      <c r="CI95" s="58"/>
      <c r="CJ95" s="54"/>
      <c r="CK95" s="59"/>
      <c r="CL95" s="54"/>
      <c r="CM95" s="54"/>
      <c r="CN95" s="56"/>
      <c r="CT95" s="61"/>
    </row>
    <row r="96" spans="16:98" x14ac:dyDescent="0.35">
      <c r="P96" s="24"/>
      <c r="U96" s="28"/>
      <c r="W96" s="27"/>
      <c r="Y96" s="27"/>
      <c r="AA96" s="27"/>
      <c r="AS96" s="42"/>
      <c r="AT96" s="45"/>
      <c r="AV96" s="45"/>
      <c r="AX96" s="45"/>
      <c r="AZ96" s="45"/>
      <c r="BB96" s="45"/>
      <c r="BD96" s="46"/>
      <c r="BE96" s="40"/>
      <c r="BH96" s="50"/>
      <c r="BK96" s="51"/>
      <c r="BM96" s="52"/>
      <c r="BN96" s="53"/>
      <c r="BO96" s="53"/>
      <c r="BP96" s="53"/>
      <c r="BQ96" s="53"/>
      <c r="BR96" s="53"/>
      <c r="BS96" s="51"/>
      <c r="BT96" s="51"/>
      <c r="BU96" s="54"/>
      <c r="BV96" s="54"/>
      <c r="BX96" s="52"/>
      <c r="BZ96" s="55"/>
      <c r="CB96" s="55"/>
      <c r="CD96" s="56"/>
      <c r="CE96" s="57"/>
      <c r="CF96" s="59"/>
      <c r="CG96" s="54"/>
      <c r="CH96" s="59"/>
      <c r="CI96" s="58"/>
      <c r="CJ96" s="54"/>
      <c r="CK96" s="59"/>
      <c r="CL96" s="54"/>
      <c r="CM96" s="54"/>
      <c r="CN96" s="56"/>
      <c r="CT96" s="61"/>
    </row>
    <row r="97" spans="16:98" x14ac:dyDescent="0.35">
      <c r="P97" s="24"/>
      <c r="U97" s="28"/>
      <c r="W97" s="27"/>
      <c r="Y97" s="27"/>
      <c r="AA97" s="27"/>
      <c r="AS97" s="42"/>
      <c r="AT97" s="45"/>
      <c r="AV97" s="45"/>
      <c r="AX97" s="45"/>
      <c r="AZ97" s="45"/>
      <c r="BB97" s="45"/>
      <c r="BD97" s="46"/>
      <c r="BE97" s="40"/>
      <c r="BH97" s="50"/>
      <c r="BK97" s="51"/>
      <c r="BM97" s="52"/>
      <c r="BN97" s="53"/>
      <c r="BO97" s="53"/>
      <c r="BP97" s="53"/>
      <c r="BQ97" s="53"/>
      <c r="BR97" s="53"/>
      <c r="BS97" s="51"/>
      <c r="BT97" s="51"/>
      <c r="BU97" s="54"/>
      <c r="BV97" s="54"/>
      <c r="BX97" s="52"/>
      <c r="BZ97" s="55"/>
      <c r="CB97" s="55"/>
      <c r="CD97" s="56"/>
      <c r="CE97" s="57"/>
      <c r="CF97" s="59"/>
      <c r="CG97" s="54"/>
      <c r="CH97" s="59"/>
      <c r="CI97" s="58"/>
      <c r="CJ97" s="54"/>
      <c r="CK97" s="59"/>
      <c r="CL97" s="54"/>
      <c r="CM97" s="54"/>
      <c r="CN97" s="56"/>
      <c r="CT97" s="61"/>
    </row>
    <row r="98" spans="16:98" x14ac:dyDescent="0.35">
      <c r="P98" s="24"/>
      <c r="U98" s="28"/>
      <c r="W98" s="27"/>
      <c r="Y98" s="27"/>
      <c r="AA98" s="27"/>
      <c r="AS98" s="42"/>
      <c r="AT98" s="45"/>
      <c r="AV98" s="45"/>
      <c r="AX98" s="45"/>
      <c r="AZ98" s="45"/>
      <c r="BB98" s="45"/>
      <c r="BD98" s="46"/>
      <c r="BE98" s="40"/>
      <c r="BH98" s="50"/>
      <c r="BK98" s="51"/>
      <c r="BM98" s="52"/>
      <c r="BN98" s="53"/>
      <c r="BO98" s="53"/>
      <c r="BP98" s="53"/>
      <c r="BQ98" s="53"/>
      <c r="BR98" s="53"/>
      <c r="BS98" s="51"/>
      <c r="BT98" s="51"/>
      <c r="BU98" s="54"/>
      <c r="BV98" s="54"/>
      <c r="BX98" s="52"/>
      <c r="BZ98" s="55"/>
      <c r="CB98" s="55"/>
      <c r="CD98" s="56"/>
      <c r="CE98" s="57"/>
      <c r="CF98" s="59"/>
      <c r="CG98" s="54"/>
      <c r="CH98" s="59"/>
      <c r="CI98" s="58"/>
      <c r="CJ98" s="54"/>
      <c r="CK98" s="59"/>
      <c r="CL98" s="54"/>
      <c r="CM98" s="54"/>
      <c r="CN98" s="56"/>
      <c r="CT98" s="61"/>
    </row>
    <row r="99" spans="16:98" x14ac:dyDescent="0.35">
      <c r="P99" s="24"/>
      <c r="U99" s="28"/>
      <c r="W99" s="27"/>
      <c r="Y99" s="27"/>
      <c r="AA99" s="27"/>
      <c r="AS99" s="42"/>
      <c r="AT99" s="45"/>
      <c r="AV99" s="45"/>
      <c r="AX99" s="45"/>
      <c r="AZ99" s="45"/>
      <c r="BB99" s="45"/>
      <c r="BD99" s="46"/>
      <c r="BE99" s="40"/>
      <c r="BH99" s="50"/>
      <c r="BK99" s="51"/>
      <c r="BM99" s="52"/>
      <c r="BN99" s="53"/>
      <c r="BO99" s="53"/>
      <c r="BP99" s="53"/>
      <c r="BQ99" s="53"/>
      <c r="BR99" s="53"/>
      <c r="BS99" s="51"/>
      <c r="BT99" s="51"/>
      <c r="BU99" s="54"/>
      <c r="BV99" s="54"/>
      <c r="BX99" s="52"/>
      <c r="BZ99" s="55"/>
      <c r="CB99" s="55"/>
      <c r="CD99" s="56"/>
      <c r="CE99" s="57"/>
      <c r="CF99" s="59"/>
      <c r="CG99" s="54"/>
      <c r="CH99" s="59"/>
      <c r="CI99" s="58"/>
      <c r="CJ99" s="54"/>
      <c r="CK99" s="59"/>
      <c r="CL99" s="54"/>
      <c r="CM99" s="54"/>
      <c r="CN99" s="56"/>
      <c r="CT99" s="61"/>
    </row>
    <row r="100" spans="16:98" x14ac:dyDescent="0.35">
      <c r="P100" s="24"/>
      <c r="U100" s="28"/>
      <c r="W100" s="27"/>
      <c r="Y100" s="27"/>
      <c r="AA100" s="27"/>
      <c r="AS100" s="42"/>
      <c r="AT100" s="45"/>
      <c r="AV100" s="45"/>
      <c r="AX100" s="45"/>
      <c r="AZ100" s="45"/>
      <c r="BB100" s="45"/>
      <c r="BD100" s="46"/>
      <c r="BE100" s="40"/>
      <c r="BH100" s="50"/>
      <c r="BK100" s="51"/>
      <c r="BM100" s="52"/>
      <c r="BN100" s="53"/>
      <c r="BO100" s="53"/>
      <c r="BP100" s="53"/>
      <c r="BQ100" s="53"/>
      <c r="BR100" s="53"/>
      <c r="BS100" s="51"/>
      <c r="BT100" s="51"/>
      <c r="BU100" s="54"/>
      <c r="BV100" s="54"/>
      <c r="BX100" s="52"/>
      <c r="BZ100" s="55"/>
      <c r="CB100" s="55"/>
      <c r="CD100" s="56"/>
      <c r="CE100" s="57"/>
      <c r="CF100" s="59"/>
      <c r="CG100" s="54"/>
      <c r="CH100" s="59"/>
      <c r="CI100" s="58"/>
      <c r="CJ100" s="54"/>
      <c r="CK100" s="59"/>
      <c r="CL100" s="54"/>
      <c r="CM100" s="54"/>
      <c r="CN100" s="56"/>
      <c r="CT100" s="61"/>
    </row>
    <row r="101" spans="16:98" x14ac:dyDescent="0.35">
      <c r="P101" s="24"/>
      <c r="U101" s="28"/>
      <c r="W101" s="27"/>
      <c r="Y101" s="27"/>
      <c r="AA101" s="27"/>
      <c r="AS101" s="42"/>
      <c r="AT101" s="45"/>
      <c r="AV101" s="45"/>
      <c r="AX101" s="45"/>
      <c r="AZ101" s="45"/>
      <c r="BB101" s="45"/>
      <c r="BD101" s="46"/>
      <c r="BE101" s="40"/>
      <c r="BH101" s="50"/>
      <c r="BK101" s="51"/>
      <c r="BM101" s="52"/>
      <c r="BN101" s="53"/>
      <c r="BO101" s="53"/>
      <c r="BP101" s="53"/>
      <c r="BQ101" s="53"/>
      <c r="BR101" s="53"/>
      <c r="BS101" s="51"/>
      <c r="BT101" s="51"/>
      <c r="BU101" s="54"/>
      <c r="BV101" s="54"/>
      <c r="BX101" s="52"/>
      <c r="BZ101" s="55"/>
      <c r="CB101" s="55"/>
      <c r="CD101" s="56"/>
      <c r="CE101" s="57"/>
      <c r="CF101" s="59"/>
      <c r="CG101" s="54"/>
      <c r="CH101" s="59"/>
      <c r="CI101" s="58"/>
      <c r="CJ101" s="54"/>
      <c r="CK101" s="59"/>
      <c r="CL101" s="54"/>
      <c r="CM101" s="54"/>
      <c r="CN101" s="56"/>
      <c r="CT101" s="61"/>
    </row>
    <row r="102" spans="16:98" x14ac:dyDescent="0.35">
      <c r="P102" s="24"/>
      <c r="U102" s="28"/>
      <c r="W102" s="27"/>
      <c r="Y102" s="27"/>
      <c r="AA102" s="27"/>
      <c r="AS102" s="42"/>
      <c r="AT102" s="45"/>
      <c r="AV102" s="45"/>
      <c r="AX102" s="45"/>
      <c r="AZ102" s="45"/>
      <c r="BB102" s="45"/>
      <c r="BD102" s="46"/>
      <c r="BE102" s="40"/>
      <c r="BH102" s="50"/>
      <c r="BK102" s="51"/>
      <c r="BM102" s="52"/>
      <c r="BN102" s="53"/>
      <c r="BO102" s="53"/>
      <c r="BP102" s="53"/>
      <c r="BQ102" s="53"/>
      <c r="BR102" s="53"/>
      <c r="BS102" s="51"/>
      <c r="BT102" s="51"/>
      <c r="BU102" s="54"/>
      <c r="BV102" s="54"/>
      <c r="BX102" s="52"/>
      <c r="BZ102" s="55"/>
      <c r="CB102" s="55"/>
      <c r="CD102" s="56"/>
      <c r="CE102" s="57"/>
      <c r="CF102" s="59"/>
      <c r="CG102" s="54"/>
      <c r="CH102" s="59"/>
      <c r="CI102" s="58"/>
      <c r="CJ102" s="54"/>
      <c r="CK102" s="59"/>
      <c r="CL102" s="54"/>
      <c r="CM102" s="54"/>
      <c r="CN102" s="56"/>
      <c r="CT102" s="61"/>
    </row>
    <row r="103" spans="16:98" x14ac:dyDescent="0.35">
      <c r="P103" s="24"/>
      <c r="U103" s="28"/>
      <c r="W103" s="27"/>
      <c r="Y103" s="27"/>
      <c r="AA103" s="27"/>
      <c r="AS103" s="42"/>
      <c r="AT103" s="45"/>
      <c r="AV103" s="45"/>
      <c r="AX103" s="45"/>
      <c r="AZ103" s="45"/>
      <c r="BB103" s="45"/>
      <c r="BD103" s="46"/>
      <c r="BE103" s="40"/>
      <c r="BH103" s="50"/>
      <c r="BK103" s="51"/>
      <c r="BM103" s="52"/>
      <c r="BN103" s="53"/>
      <c r="BO103" s="53"/>
      <c r="BP103" s="53"/>
      <c r="BQ103" s="53"/>
      <c r="BR103" s="53"/>
      <c r="BS103" s="51"/>
      <c r="BT103" s="51"/>
      <c r="BU103" s="54"/>
      <c r="BV103" s="54"/>
      <c r="BX103" s="52"/>
      <c r="BZ103" s="55"/>
      <c r="CB103" s="55"/>
      <c r="CD103" s="56"/>
      <c r="CE103" s="57"/>
      <c r="CF103" s="59"/>
      <c r="CG103" s="54"/>
      <c r="CH103" s="59"/>
      <c r="CI103" s="58"/>
      <c r="CJ103" s="54"/>
      <c r="CK103" s="59"/>
      <c r="CL103" s="54"/>
      <c r="CM103" s="54"/>
      <c r="CN103" s="56"/>
      <c r="CT103" s="61"/>
    </row>
    <row r="104" spans="16:98" x14ac:dyDescent="0.35">
      <c r="P104" s="24"/>
      <c r="U104" s="28"/>
      <c r="W104" s="27"/>
      <c r="Y104" s="27"/>
      <c r="AA104" s="27"/>
      <c r="AS104" s="42"/>
      <c r="AT104" s="45"/>
      <c r="AV104" s="45"/>
      <c r="AX104" s="45"/>
      <c r="AZ104" s="45"/>
      <c r="BB104" s="45"/>
      <c r="BD104" s="46"/>
      <c r="BE104" s="40"/>
      <c r="BH104" s="50"/>
      <c r="BK104" s="51"/>
      <c r="BM104" s="52"/>
      <c r="BN104" s="53"/>
      <c r="BO104" s="53"/>
      <c r="BP104" s="53"/>
      <c r="BQ104" s="53"/>
      <c r="BR104" s="53"/>
      <c r="BS104" s="51"/>
      <c r="BT104" s="51"/>
      <c r="BU104" s="54"/>
      <c r="BV104" s="54"/>
      <c r="BX104" s="52"/>
      <c r="BZ104" s="55"/>
      <c r="CB104" s="55"/>
      <c r="CD104" s="56"/>
      <c r="CE104" s="57"/>
      <c r="CF104" s="59"/>
      <c r="CG104" s="54"/>
      <c r="CH104" s="59"/>
      <c r="CI104" s="58"/>
      <c r="CJ104" s="54"/>
      <c r="CK104" s="59"/>
      <c r="CL104" s="54"/>
      <c r="CM104" s="54"/>
      <c r="CN104" s="56"/>
      <c r="CT104" s="61"/>
    </row>
    <row r="105" spans="16:98" x14ac:dyDescent="0.35">
      <c r="P105" s="24"/>
      <c r="U105" s="28"/>
      <c r="W105" s="27"/>
      <c r="Y105" s="27"/>
      <c r="AA105" s="27"/>
      <c r="AS105" s="42"/>
      <c r="AT105" s="45"/>
      <c r="AV105" s="45"/>
      <c r="AX105" s="45"/>
      <c r="AZ105" s="45"/>
      <c r="BB105" s="45"/>
      <c r="BD105" s="46"/>
      <c r="BE105" s="40"/>
      <c r="BH105" s="50"/>
      <c r="BK105" s="51"/>
      <c r="BM105" s="52"/>
      <c r="BN105" s="53"/>
      <c r="BO105" s="53"/>
      <c r="BP105" s="53"/>
      <c r="BQ105" s="53"/>
      <c r="BR105" s="53"/>
      <c r="BS105" s="51"/>
      <c r="BT105" s="51"/>
      <c r="BU105" s="54"/>
      <c r="BV105" s="54"/>
      <c r="BX105" s="52"/>
      <c r="BZ105" s="55"/>
      <c r="CB105" s="55"/>
      <c r="CD105" s="56"/>
      <c r="CE105" s="57"/>
      <c r="CF105" s="59"/>
      <c r="CG105" s="54"/>
      <c r="CH105" s="59"/>
      <c r="CI105" s="58"/>
      <c r="CJ105" s="54"/>
      <c r="CK105" s="59"/>
      <c r="CL105" s="54"/>
      <c r="CM105" s="54"/>
      <c r="CN105" s="56"/>
      <c r="CT105" s="61"/>
    </row>
    <row r="106" spans="16:98" x14ac:dyDescent="0.35">
      <c r="P106" s="24"/>
      <c r="U106" s="28"/>
      <c r="W106" s="27"/>
      <c r="Y106" s="27"/>
      <c r="AA106" s="27"/>
      <c r="AS106" s="42"/>
      <c r="AT106" s="45"/>
      <c r="AV106" s="45"/>
      <c r="AX106" s="45"/>
      <c r="AZ106" s="45"/>
      <c r="BB106" s="45"/>
      <c r="BD106" s="46"/>
      <c r="BE106" s="40"/>
      <c r="BH106" s="50"/>
      <c r="BK106" s="51"/>
      <c r="BM106" s="52"/>
      <c r="BN106" s="53"/>
      <c r="BO106" s="53"/>
      <c r="BP106" s="53"/>
      <c r="BQ106" s="53"/>
      <c r="BR106" s="53"/>
      <c r="BS106" s="51"/>
      <c r="BT106" s="51"/>
      <c r="BU106" s="54"/>
      <c r="BV106" s="54"/>
      <c r="BX106" s="52"/>
      <c r="BZ106" s="55"/>
      <c r="CB106" s="55"/>
      <c r="CD106" s="56"/>
      <c r="CE106" s="57"/>
      <c r="CF106" s="59"/>
      <c r="CG106" s="54"/>
      <c r="CH106" s="59"/>
      <c r="CI106" s="58"/>
      <c r="CJ106" s="54"/>
      <c r="CK106" s="59"/>
      <c r="CL106" s="54"/>
      <c r="CM106" s="54"/>
      <c r="CN106" s="56"/>
      <c r="CT106" s="61"/>
    </row>
    <row r="107" spans="16:98" x14ac:dyDescent="0.35">
      <c r="P107" s="24"/>
      <c r="U107" s="28"/>
      <c r="W107" s="27"/>
      <c r="Y107" s="27"/>
      <c r="AA107" s="27"/>
      <c r="AS107" s="42"/>
      <c r="AT107" s="45"/>
      <c r="AV107" s="45"/>
      <c r="AX107" s="45"/>
      <c r="AZ107" s="45"/>
      <c r="BB107" s="45"/>
      <c r="BD107" s="46"/>
      <c r="BE107" s="40"/>
      <c r="BH107" s="50"/>
      <c r="BK107" s="51"/>
      <c r="BM107" s="52"/>
      <c r="BN107" s="53"/>
      <c r="BO107" s="53"/>
      <c r="BP107" s="53"/>
      <c r="BQ107" s="53"/>
      <c r="BR107" s="53"/>
      <c r="BS107" s="51"/>
      <c r="BT107" s="51"/>
      <c r="BU107" s="54"/>
      <c r="BV107" s="54"/>
      <c r="BX107" s="52"/>
      <c r="BZ107" s="55"/>
      <c r="CB107" s="55"/>
      <c r="CD107" s="56"/>
      <c r="CE107" s="57"/>
      <c r="CF107" s="59"/>
      <c r="CG107" s="54"/>
      <c r="CH107" s="59"/>
      <c r="CI107" s="58"/>
      <c r="CJ107" s="54"/>
      <c r="CK107" s="59"/>
      <c r="CL107" s="54"/>
      <c r="CM107" s="54"/>
      <c r="CN107" s="56"/>
      <c r="CT107" s="61"/>
    </row>
    <row r="108" spans="16:98" x14ac:dyDescent="0.35">
      <c r="P108" s="24"/>
      <c r="U108" s="28"/>
      <c r="W108" s="27"/>
      <c r="Y108" s="27"/>
      <c r="AA108" s="27"/>
      <c r="AS108" s="42"/>
      <c r="AT108" s="45"/>
      <c r="AV108" s="45"/>
      <c r="AX108" s="45"/>
      <c r="AZ108" s="45"/>
      <c r="BB108" s="45"/>
      <c r="BD108" s="46"/>
      <c r="BE108" s="40"/>
      <c r="BH108" s="50"/>
      <c r="BK108" s="51"/>
      <c r="BM108" s="52"/>
      <c r="BN108" s="53"/>
      <c r="BO108" s="53"/>
      <c r="BP108" s="53"/>
      <c r="BQ108" s="53"/>
      <c r="BR108" s="53"/>
      <c r="BS108" s="51"/>
      <c r="BT108" s="51"/>
      <c r="BU108" s="54"/>
      <c r="BV108" s="54"/>
      <c r="BX108" s="52"/>
      <c r="BZ108" s="55"/>
      <c r="CB108" s="55"/>
      <c r="CD108" s="56"/>
      <c r="CE108" s="57"/>
      <c r="CF108" s="59"/>
      <c r="CG108" s="54"/>
      <c r="CH108" s="59"/>
      <c r="CI108" s="58"/>
      <c r="CJ108" s="54"/>
      <c r="CK108" s="59"/>
      <c r="CL108" s="54"/>
      <c r="CM108" s="54"/>
      <c r="CN108" s="56"/>
      <c r="CT108" s="61"/>
    </row>
    <row r="109" spans="16:98" x14ac:dyDescent="0.35">
      <c r="P109" s="24"/>
      <c r="U109" s="28"/>
      <c r="W109" s="27"/>
      <c r="Y109" s="27"/>
      <c r="AA109" s="27"/>
      <c r="AS109" s="42"/>
      <c r="AT109" s="45"/>
      <c r="AV109" s="45"/>
      <c r="AX109" s="45"/>
      <c r="AZ109" s="45"/>
      <c r="BB109" s="45"/>
      <c r="BD109" s="46"/>
      <c r="BE109" s="40"/>
      <c r="BH109" s="50"/>
      <c r="BK109" s="51"/>
      <c r="BM109" s="52"/>
      <c r="BN109" s="53"/>
      <c r="BO109" s="53"/>
      <c r="BP109" s="53"/>
      <c r="BQ109" s="53"/>
      <c r="BR109" s="53"/>
      <c r="BS109" s="51"/>
      <c r="BT109" s="51"/>
      <c r="BU109" s="54"/>
      <c r="BV109" s="54"/>
      <c r="BX109" s="52"/>
      <c r="BZ109" s="55"/>
      <c r="CB109" s="55"/>
      <c r="CD109" s="56"/>
      <c r="CE109" s="57"/>
      <c r="CF109" s="59"/>
      <c r="CG109" s="54"/>
      <c r="CH109" s="59"/>
      <c r="CI109" s="58"/>
      <c r="CJ109" s="54"/>
      <c r="CK109" s="59"/>
      <c r="CL109" s="54"/>
      <c r="CM109" s="54"/>
      <c r="CN109" s="56"/>
      <c r="CT109" s="61"/>
    </row>
    <row r="110" spans="16:98" x14ac:dyDescent="0.35">
      <c r="P110" s="24"/>
      <c r="U110" s="28"/>
      <c r="W110" s="27"/>
      <c r="Y110" s="27"/>
      <c r="AA110" s="27"/>
      <c r="AS110" s="42"/>
      <c r="AT110" s="45"/>
      <c r="AV110" s="45"/>
      <c r="AX110" s="45"/>
      <c r="AZ110" s="45"/>
      <c r="BB110" s="45"/>
      <c r="BD110" s="46"/>
      <c r="BE110" s="40"/>
      <c r="BH110" s="50"/>
      <c r="BK110" s="51"/>
      <c r="BM110" s="52"/>
      <c r="BN110" s="53"/>
      <c r="BO110" s="53"/>
      <c r="BP110" s="53"/>
      <c r="BQ110" s="53"/>
      <c r="BR110" s="53"/>
      <c r="BS110" s="51"/>
      <c r="BT110" s="51"/>
      <c r="BU110" s="54"/>
      <c r="BV110" s="54"/>
      <c r="BX110" s="52"/>
      <c r="BZ110" s="55"/>
      <c r="CB110" s="55"/>
      <c r="CD110" s="56"/>
      <c r="CE110" s="57"/>
      <c r="CF110" s="59"/>
      <c r="CG110" s="54"/>
      <c r="CH110" s="59"/>
      <c r="CI110" s="58"/>
      <c r="CJ110" s="54"/>
      <c r="CK110" s="59"/>
      <c r="CL110" s="54"/>
      <c r="CM110" s="54"/>
      <c r="CN110" s="56"/>
      <c r="CT110" s="61"/>
    </row>
    <row r="111" spans="16:98" x14ac:dyDescent="0.35">
      <c r="P111" s="24"/>
      <c r="U111" s="28"/>
      <c r="W111" s="27"/>
      <c r="Y111" s="27"/>
      <c r="AA111" s="27"/>
      <c r="AS111" s="42"/>
      <c r="AT111" s="45"/>
      <c r="AV111" s="45"/>
      <c r="AX111" s="45"/>
      <c r="AZ111" s="45"/>
      <c r="BB111" s="45"/>
      <c r="BD111" s="46"/>
      <c r="BE111" s="40"/>
      <c r="BH111" s="50"/>
      <c r="BK111" s="51"/>
      <c r="BM111" s="52"/>
      <c r="BN111" s="53"/>
      <c r="BO111" s="53"/>
      <c r="BP111" s="53"/>
      <c r="BQ111" s="53"/>
      <c r="BR111" s="53"/>
      <c r="BS111" s="51"/>
      <c r="BT111" s="51"/>
      <c r="BU111" s="54"/>
      <c r="BV111" s="54"/>
      <c r="BX111" s="52"/>
      <c r="BZ111" s="55"/>
      <c r="CB111" s="55"/>
      <c r="CD111" s="56"/>
      <c r="CE111" s="57"/>
      <c r="CF111" s="59"/>
      <c r="CG111" s="54"/>
      <c r="CH111" s="59"/>
      <c r="CI111" s="58"/>
      <c r="CJ111" s="54"/>
      <c r="CK111" s="59"/>
      <c r="CL111" s="54"/>
      <c r="CM111" s="54"/>
      <c r="CN111" s="56"/>
      <c r="CT111" s="61"/>
    </row>
    <row r="112" spans="16:98" x14ac:dyDescent="0.35">
      <c r="P112" s="24"/>
      <c r="U112" s="28"/>
      <c r="W112" s="27"/>
      <c r="Y112" s="27"/>
      <c r="AA112" s="27"/>
      <c r="AS112" s="42"/>
      <c r="AT112" s="45"/>
      <c r="AV112" s="45"/>
      <c r="AX112" s="45"/>
      <c r="AZ112" s="45"/>
      <c r="BB112" s="45"/>
      <c r="BD112" s="46"/>
      <c r="BE112" s="40"/>
      <c r="BH112" s="50"/>
      <c r="BK112" s="51"/>
      <c r="BM112" s="52"/>
      <c r="BN112" s="53"/>
      <c r="BO112" s="53"/>
      <c r="BP112" s="53"/>
      <c r="BQ112" s="53"/>
      <c r="BR112" s="53"/>
      <c r="BS112" s="51"/>
      <c r="BT112" s="51"/>
      <c r="BU112" s="54"/>
      <c r="BV112" s="54"/>
      <c r="BX112" s="52"/>
      <c r="BZ112" s="55"/>
      <c r="CB112" s="55"/>
      <c r="CD112" s="56"/>
      <c r="CE112" s="57"/>
      <c r="CF112" s="59"/>
      <c r="CG112" s="54"/>
      <c r="CH112" s="59"/>
      <c r="CI112" s="58"/>
      <c r="CJ112" s="54"/>
      <c r="CK112" s="59"/>
      <c r="CL112" s="54"/>
      <c r="CM112" s="54"/>
      <c r="CN112" s="56"/>
      <c r="CT112" s="61"/>
    </row>
    <row r="113" spans="16:98" x14ac:dyDescent="0.35">
      <c r="P113" s="24"/>
      <c r="U113" s="28"/>
      <c r="W113" s="27"/>
      <c r="Y113" s="27"/>
      <c r="AA113" s="27"/>
      <c r="AS113" s="42"/>
      <c r="AT113" s="45"/>
      <c r="AV113" s="45"/>
      <c r="AX113" s="45"/>
      <c r="AZ113" s="45"/>
      <c r="BB113" s="45"/>
      <c r="BD113" s="46"/>
      <c r="BE113" s="40"/>
      <c r="BH113" s="50"/>
      <c r="BK113" s="51"/>
      <c r="BM113" s="52"/>
      <c r="BN113" s="53"/>
      <c r="BO113" s="53"/>
      <c r="BP113" s="53"/>
      <c r="BQ113" s="53"/>
      <c r="BR113" s="53"/>
      <c r="BS113" s="51"/>
      <c r="BT113" s="51"/>
      <c r="BU113" s="54"/>
      <c r="BV113" s="54"/>
      <c r="BX113" s="52"/>
      <c r="BZ113" s="55"/>
      <c r="CB113" s="55"/>
      <c r="CD113" s="56"/>
      <c r="CE113" s="57"/>
      <c r="CF113" s="59"/>
      <c r="CG113" s="54"/>
      <c r="CH113" s="59"/>
      <c r="CI113" s="58"/>
      <c r="CJ113" s="54"/>
      <c r="CK113" s="59"/>
      <c r="CL113" s="54"/>
      <c r="CM113" s="54"/>
      <c r="CN113" s="56"/>
      <c r="CT113" s="61"/>
    </row>
    <row r="114" spans="16:98" x14ac:dyDescent="0.35">
      <c r="P114" s="24"/>
      <c r="U114" s="28"/>
      <c r="W114" s="27"/>
      <c r="Y114" s="27"/>
      <c r="AA114" s="27"/>
      <c r="AS114" s="42"/>
      <c r="AT114" s="45"/>
      <c r="AV114" s="45"/>
      <c r="AX114" s="45"/>
      <c r="AZ114" s="45"/>
      <c r="BB114" s="45"/>
      <c r="BD114" s="46"/>
      <c r="BE114" s="40"/>
      <c r="BH114" s="50"/>
      <c r="BK114" s="51"/>
      <c r="BM114" s="52"/>
      <c r="BN114" s="53"/>
      <c r="BO114" s="53"/>
      <c r="BP114" s="53"/>
      <c r="BQ114" s="53"/>
      <c r="BR114" s="53"/>
      <c r="BS114" s="51"/>
      <c r="BT114" s="51"/>
      <c r="BU114" s="54"/>
      <c r="BV114" s="54"/>
      <c r="BX114" s="52"/>
      <c r="BZ114" s="55"/>
      <c r="CB114" s="55"/>
      <c r="CD114" s="56"/>
      <c r="CE114" s="57"/>
      <c r="CF114" s="59"/>
      <c r="CG114" s="54"/>
      <c r="CH114" s="59"/>
      <c r="CI114" s="58"/>
      <c r="CJ114" s="54"/>
      <c r="CK114" s="59"/>
      <c r="CL114" s="54"/>
      <c r="CM114" s="54"/>
      <c r="CN114" s="56"/>
      <c r="CT114" s="61"/>
    </row>
    <row r="115" spans="16:98" x14ac:dyDescent="0.35">
      <c r="P115" s="24"/>
      <c r="U115" s="28"/>
      <c r="W115" s="27"/>
      <c r="Y115" s="27"/>
      <c r="AA115" s="27"/>
      <c r="AS115" s="42"/>
      <c r="AT115" s="45"/>
      <c r="AV115" s="45"/>
      <c r="AX115" s="45"/>
      <c r="AZ115" s="45"/>
      <c r="BB115" s="45"/>
      <c r="BD115" s="46"/>
      <c r="BE115" s="40"/>
      <c r="BH115" s="50"/>
      <c r="BK115" s="51"/>
      <c r="BM115" s="52"/>
      <c r="BN115" s="53"/>
      <c r="BO115" s="53"/>
      <c r="BP115" s="53"/>
      <c r="BQ115" s="53"/>
      <c r="BR115" s="53"/>
      <c r="BS115" s="51"/>
      <c r="BT115" s="51"/>
      <c r="BU115" s="54"/>
      <c r="BV115" s="54"/>
      <c r="BX115" s="52"/>
      <c r="BZ115" s="55"/>
      <c r="CB115" s="55"/>
      <c r="CD115" s="56"/>
      <c r="CE115" s="57"/>
      <c r="CF115" s="59"/>
      <c r="CG115" s="54"/>
      <c r="CH115" s="59"/>
      <c r="CI115" s="58"/>
      <c r="CJ115" s="54"/>
      <c r="CK115" s="59"/>
      <c r="CL115" s="54"/>
      <c r="CM115" s="54"/>
      <c r="CN115" s="56"/>
      <c r="CT115" s="61"/>
    </row>
    <row r="116" spans="16:98" x14ac:dyDescent="0.35">
      <c r="P116" s="24"/>
      <c r="U116" s="28"/>
      <c r="W116" s="27"/>
      <c r="Y116" s="27"/>
      <c r="AA116" s="27"/>
      <c r="AS116" s="42"/>
      <c r="AT116" s="45"/>
      <c r="AV116" s="45"/>
      <c r="AX116" s="45"/>
      <c r="AZ116" s="45"/>
      <c r="BB116" s="45"/>
      <c r="BD116" s="46"/>
      <c r="BE116" s="40"/>
      <c r="BH116" s="50"/>
      <c r="BK116" s="51"/>
      <c r="BM116" s="52"/>
      <c r="BN116" s="53"/>
      <c r="BO116" s="53"/>
      <c r="BP116" s="53"/>
      <c r="BQ116" s="53"/>
      <c r="BR116" s="53"/>
      <c r="BS116" s="51"/>
      <c r="BT116" s="51"/>
      <c r="BU116" s="54"/>
      <c r="BV116" s="54"/>
      <c r="BX116" s="52"/>
      <c r="BZ116" s="55"/>
      <c r="CB116" s="55"/>
      <c r="CD116" s="56"/>
      <c r="CE116" s="57"/>
      <c r="CF116" s="59"/>
      <c r="CG116" s="54"/>
      <c r="CH116" s="59"/>
      <c r="CI116" s="58"/>
      <c r="CJ116" s="54"/>
      <c r="CK116" s="59"/>
      <c r="CL116" s="54"/>
      <c r="CM116" s="54"/>
      <c r="CN116" s="56"/>
      <c r="CT116" s="61"/>
    </row>
    <row r="117" spans="16:98" x14ac:dyDescent="0.35">
      <c r="P117" s="24"/>
      <c r="U117" s="28"/>
      <c r="W117" s="27"/>
      <c r="Y117" s="27"/>
      <c r="AA117" s="27"/>
      <c r="AS117" s="42"/>
      <c r="AT117" s="45"/>
      <c r="AV117" s="45"/>
      <c r="AX117" s="45"/>
      <c r="AZ117" s="45"/>
      <c r="BB117" s="45"/>
      <c r="BD117" s="46"/>
      <c r="BE117" s="40"/>
      <c r="BH117" s="50"/>
      <c r="BK117" s="51"/>
      <c r="BM117" s="52"/>
      <c r="BN117" s="53"/>
      <c r="BO117" s="53"/>
      <c r="BP117" s="53"/>
      <c r="BQ117" s="53"/>
      <c r="BR117" s="53"/>
      <c r="BS117" s="51"/>
      <c r="BT117" s="51"/>
      <c r="BU117" s="54"/>
      <c r="BV117" s="54"/>
      <c r="BX117" s="52"/>
      <c r="BZ117" s="55"/>
      <c r="CB117" s="55"/>
      <c r="CD117" s="56"/>
      <c r="CE117" s="57"/>
      <c r="CF117" s="59"/>
      <c r="CG117" s="54"/>
      <c r="CH117" s="59"/>
      <c r="CI117" s="58"/>
      <c r="CJ117" s="54"/>
      <c r="CK117" s="59"/>
      <c r="CL117" s="54"/>
      <c r="CM117" s="54"/>
      <c r="CN117" s="56"/>
      <c r="CT117" s="61"/>
    </row>
    <row r="118" spans="16:98" x14ac:dyDescent="0.35">
      <c r="P118" s="24"/>
      <c r="U118" s="28"/>
      <c r="W118" s="27"/>
      <c r="Y118" s="27"/>
      <c r="AA118" s="27"/>
      <c r="AS118" s="42"/>
      <c r="AT118" s="45"/>
      <c r="AV118" s="45"/>
      <c r="AX118" s="45"/>
      <c r="AZ118" s="45"/>
      <c r="BB118" s="45"/>
      <c r="BD118" s="46"/>
      <c r="BE118" s="40"/>
      <c r="BH118" s="50"/>
      <c r="BK118" s="51"/>
      <c r="BM118" s="52"/>
      <c r="BN118" s="53"/>
      <c r="BO118" s="53"/>
      <c r="BP118" s="53"/>
      <c r="BQ118" s="53"/>
      <c r="BR118" s="53"/>
      <c r="BS118" s="51"/>
      <c r="BT118" s="51"/>
      <c r="BU118" s="54"/>
      <c r="BV118" s="54"/>
      <c r="BX118" s="52"/>
      <c r="BZ118" s="55"/>
      <c r="CB118" s="55"/>
      <c r="CD118" s="56"/>
      <c r="CE118" s="57"/>
      <c r="CF118" s="59"/>
      <c r="CG118" s="54"/>
      <c r="CH118" s="59"/>
      <c r="CI118" s="58"/>
      <c r="CJ118" s="54"/>
      <c r="CK118" s="59"/>
      <c r="CL118" s="54"/>
      <c r="CM118" s="54"/>
      <c r="CN118" s="56"/>
      <c r="CT118" s="61"/>
    </row>
    <row r="119" spans="16:98" x14ac:dyDescent="0.35">
      <c r="P119" s="24"/>
      <c r="U119" s="28"/>
      <c r="W119" s="27"/>
      <c r="Y119" s="27"/>
      <c r="AA119" s="27"/>
      <c r="AS119" s="42"/>
      <c r="AT119" s="45"/>
      <c r="AV119" s="45"/>
      <c r="AX119" s="45"/>
      <c r="AZ119" s="45"/>
      <c r="BB119" s="45"/>
      <c r="BD119" s="46"/>
      <c r="BE119" s="40"/>
      <c r="BH119" s="50"/>
      <c r="BK119" s="51"/>
      <c r="BM119" s="52"/>
      <c r="BN119" s="53"/>
      <c r="BO119" s="53"/>
      <c r="BP119" s="53"/>
      <c r="BQ119" s="53"/>
      <c r="BR119" s="53"/>
      <c r="BS119" s="51"/>
      <c r="BT119" s="51"/>
      <c r="BU119" s="54"/>
      <c r="BV119" s="54"/>
      <c r="BX119" s="52"/>
      <c r="BZ119" s="55"/>
      <c r="CB119" s="55"/>
      <c r="CD119" s="56"/>
      <c r="CE119" s="57"/>
      <c r="CF119" s="59"/>
      <c r="CG119" s="54"/>
      <c r="CH119" s="59"/>
      <c r="CI119" s="58"/>
      <c r="CJ119" s="54"/>
      <c r="CK119" s="59"/>
      <c r="CL119" s="54"/>
      <c r="CM119" s="54"/>
      <c r="CN119" s="56"/>
      <c r="CT119" s="61"/>
    </row>
    <row r="120" spans="16:98" x14ac:dyDescent="0.35">
      <c r="P120" s="24"/>
      <c r="U120" s="28"/>
      <c r="W120" s="27"/>
      <c r="Y120" s="27"/>
      <c r="AA120" s="27"/>
      <c r="AS120" s="42"/>
      <c r="AT120" s="45"/>
      <c r="AV120" s="45"/>
      <c r="AX120" s="45"/>
      <c r="AZ120" s="45"/>
      <c r="BB120" s="45"/>
      <c r="BD120" s="46"/>
      <c r="BE120" s="40"/>
      <c r="BH120" s="50"/>
      <c r="BK120" s="51"/>
      <c r="BM120" s="52"/>
      <c r="BN120" s="53"/>
      <c r="BO120" s="53"/>
      <c r="BP120" s="53"/>
      <c r="BQ120" s="53"/>
      <c r="BR120" s="53"/>
      <c r="BS120" s="51"/>
      <c r="BT120" s="51"/>
      <c r="BU120" s="54"/>
      <c r="BV120" s="54"/>
      <c r="BX120" s="52"/>
      <c r="BZ120" s="55"/>
      <c r="CB120" s="55"/>
      <c r="CD120" s="56"/>
      <c r="CE120" s="57"/>
      <c r="CF120" s="59"/>
      <c r="CG120" s="54"/>
      <c r="CH120" s="59"/>
      <c r="CI120" s="58"/>
      <c r="CJ120" s="54"/>
      <c r="CK120" s="59"/>
      <c r="CL120" s="54"/>
      <c r="CM120" s="54"/>
      <c r="CN120" s="56"/>
      <c r="CT120" s="61"/>
    </row>
    <row r="121" spans="16:98" x14ac:dyDescent="0.35">
      <c r="P121" s="24"/>
      <c r="U121" s="28"/>
      <c r="W121" s="27"/>
      <c r="Y121" s="27"/>
      <c r="AA121" s="27"/>
      <c r="AS121" s="42"/>
      <c r="AT121" s="45"/>
      <c r="AV121" s="45"/>
      <c r="AX121" s="45"/>
      <c r="AZ121" s="45"/>
      <c r="BB121" s="45"/>
      <c r="BD121" s="46"/>
      <c r="BE121" s="40"/>
      <c r="BH121" s="50"/>
      <c r="BK121" s="51"/>
      <c r="BM121" s="52"/>
      <c r="BN121" s="53"/>
      <c r="BO121" s="53"/>
      <c r="BP121" s="53"/>
      <c r="BQ121" s="53"/>
      <c r="BR121" s="53"/>
      <c r="BS121" s="51"/>
      <c r="BT121" s="51"/>
      <c r="BU121" s="54"/>
      <c r="BV121" s="54"/>
      <c r="BX121" s="52"/>
      <c r="BZ121" s="55"/>
      <c r="CB121" s="55"/>
      <c r="CD121" s="56"/>
      <c r="CE121" s="57"/>
      <c r="CF121" s="59"/>
      <c r="CG121" s="54"/>
      <c r="CH121" s="59"/>
      <c r="CI121" s="58"/>
      <c r="CJ121" s="54"/>
      <c r="CK121" s="59"/>
      <c r="CL121" s="54"/>
      <c r="CM121" s="54"/>
      <c r="CN121" s="56"/>
      <c r="CT121" s="61"/>
    </row>
    <row r="122" spans="16:98" x14ac:dyDescent="0.35">
      <c r="P122" s="24"/>
      <c r="U122" s="28"/>
      <c r="W122" s="27"/>
      <c r="Y122" s="27"/>
      <c r="AA122" s="27"/>
      <c r="AS122" s="42"/>
      <c r="AT122" s="45"/>
      <c r="AV122" s="45"/>
      <c r="AX122" s="45"/>
      <c r="AZ122" s="45"/>
      <c r="BB122" s="45"/>
      <c r="BD122" s="46"/>
      <c r="BE122" s="40"/>
      <c r="BH122" s="50"/>
      <c r="BK122" s="51"/>
      <c r="BM122" s="52"/>
      <c r="BN122" s="53"/>
      <c r="BO122" s="53"/>
      <c r="BP122" s="53"/>
      <c r="BQ122" s="53"/>
      <c r="BR122" s="53"/>
      <c r="BS122" s="51"/>
      <c r="BT122" s="51"/>
      <c r="BU122" s="54"/>
      <c r="BV122" s="54"/>
      <c r="BX122" s="52"/>
      <c r="BZ122" s="55"/>
      <c r="CB122" s="55"/>
      <c r="CD122" s="56"/>
      <c r="CE122" s="57"/>
      <c r="CF122" s="59"/>
      <c r="CG122" s="54"/>
      <c r="CH122" s="59"/>
      <c r="CI122" s="58"/>
      <c r="CJ122" s="54"/>
      <c r="CK122" s="59"/>
      <c r="CL122" s="54"/>
      <c r="CM122" s="54"/>
      <c r="CN122" s="56"/>
      <c r="CT122" s="61"/>
    </row>
    <row r="123" spans="16:98" x14ac:dyDescent="0.35">
      <c r="P123" s="24"/>
      <c r="U123" s="28"/>
      <c r="W123" s="27"/>
      <c r="Y123" s="27"/>
      <c r="AA123" s="27"/>
      <c r="AS123" s="42"/>
      <c r="AT123" s="45"/>
      <c r="AV123" s="45"/>
      <c r="AX123" s="45"/>
      <c r="AZ123" s="45"/>
      <c r="BB123" s="45"/>
      <c r="BD123" s="46"/>
      <c r="BE123" s="40"/>
      <c r="BH123" s="50"/>
      <c r="BK123" s="51"/>
      <c r="BM123" s="52"/>
      <c r="BN123" s="53"/>
      <c r="BO123" s="53"/>
      <c r="BP123" s="53"/>
      <c r="BQ123" s="53"/>
      <c r="BR123" s="53"/>
      <c r="BS123" s="51"/>
      <c r="BT123" s="51"/>
      <c r="BU123" s="54"/>
      <c r="BV123" s="54"/>
      <c r="BX123" s="52"/>
      <c r="BZ123" s="55"/>
      <c r="CB123" s="55"/>
      <c r="CD123" s="56"/>
      <c r="CE123" s="57"/>
      <c r="CF123" s="59"/>
      <c r="CG123" s="54"/>
      <c r="CH123" s="59"/>
      <c r="CI123" s="58"/>
      <c r="CJ123" s="54"/>
      <c r="CK123" s="59"/>
      <c r="CL123" s="54"/>
      <c r="CM123" s="54"/>
      <c r="CN123" s="56"/>
      <c r="CT123" s="61"/>
    </row>
    <row r="124" spans="16:98" x14ac:dyDescent="0.35">
      <c r="P124" s="24"/>
      <c r="U124" s="28"/>
      <c r="W124" s="27"/>
      <c r="Y124" s="27"/>
      <c r="AA124" s="27"/>
      <c r="AS124" s="42"/>
      <c r="AT124" s="45"/>
      <c r="AV124" s="45"/>
      <c r="AX124" s="45"/>
      <c r="AZ124" s="45"/>
      <c r="BB124" s="45"/>
      <c r="BD124" s="46"/>
      <c r="BE124" s="40"/>
      <c r="BH124" s="50"/>
      <c r="BK124" s="51"/>
      <c r="BM124" s="52"/>
      <c r="BN124" s="53"/>
      <c r="BO124" s="53"/>
      <c r="BP124" s="53"/>
      <c r="BQ124" s="53"/>
      <c r="BR124" s="53"/>
      <c r="BS124" s="51"/>
      <c r="BT124" s="51"/>
      <c r="BU124" s="54"/>
      <c r="BV124" s="54"/>
      <c r="BX124" s="52"/>
      <c r="BZ124" s="55"/>
      <c r="CB124" s="55"/>
      <c r="CD124" s="56"/>
      <c r="CE124" s="57"/>
      <c r="CF124" s="59"/>
      <c r="CG124" s="54"/>
      <c r="CH124" s="59"/>
      <c r="CI124" s="58"/>
      <c r="CJ124" s="54"/>
      <c r="CK124" s="59"/>
      <c r="CL124" s="54"/>
      <c r="CM124" s="54"/>
      <c r="CN124" s="56"/>
      <c r="CT124" s="61"/>
    </row>
    <row r="125" spans="16:98" x14ac:dyDescent="0.35">
      <c r="P125" s="24"/>
      <c r="U125" s="28"/>
      <c r="W125" s="27"/>
      <c r="Y125" s="27"/>
      <c r="AA125" s="27"/>
      <c r="AS125" s="42"/>
      <c r="AT125" s="45"/>
      <c r="AV125" s="45"/>
      <c r="AX125" s="45"/>
      <c r="AZ125" s="45"/>
      <c r="BB125" s="45"/>
      <c r="BD125" s="46"/>
      <c r="BE125" s="40"/>
      <c r="BH125" s="50"/>
      <c r="BK125" s="51"/>
      <c r="BM125" s="52"/>
      <c r="BN125" s="53"/>
      <c r="BO125" s="53"/>
      <c r="BP125" s="53"/>
      <c r="BQ125" s="53"/>
      <c r="BR125" s="53"/>
      <c r="BS125" s="51"/>
      <c r="BT125" s="51"/>
      <c r="BU125" s="54"/>
      <c r="BV125" s="54"/>
      <c r="BX125" s="52"/>
      <c r="BZ125" s="55"/>
      <c r="CB125" s="55"/>
      <c r="CD125" s="56"/>
      <c r="CE125" s="57"/>
      <c r="CF125" s="59"/>
      <c r="CG125" s="54"/>
      <c r="CH125" s="59"/>
      <c r="CI125" s="58"/>
      <c r="CJ125" s="54"/>
      <c r="CK125" s="59"/>
      <c r="CL125" s="54"/>
      <c r="CM125" s="54"/>
      <c r="CN125" s="56"/>
      <c r="CT125" s="61"/>
    </row>
    <row r="126" spans="16:98" x14ac:dyDescent="0.35">
      <c r="P126" s="24"/>
      <c r="U126" s="28"/>
      <c r="W126" s="27"/>
      <c r="Y126" s="27"/>
      <c r="AA126" s="27"/>
      <c r="AS126" s="42"/>
      <c r="AT126" s="45"/>
      <c r="AV126" s="45"/>
      <c r="AX126" s="45"/>
      <c r="AZ126" s="45"/>
      <c r="BB126" s="45"/>
      <c r="BD126" s="46"/>
      <c r="BE126" s="40"/>
      <c r="BH126" s="50"/>
      <c r="BK126" s="51"/>
      <c r="BM126" s="52"/>
      <c r="BN126" s="53"/>
      <c r="BO126" s="53"/>
      <c r="BP126" s="53"/>
      <c r="BQ126" s="53"/>
      <c r="BR126" s="53"/>
      <c r="BS126" s="51"/>
      <c r="BT126" s="51"/>
      <c r="BU126" s="54"/>
      <c r="BV126" s="54"/>
      <c r="BX126" s="52"/>
      <c r="BZ126" s="55"/>
      <c r="CB126" s="55"/>
      <c r="CD126" s="56"/>
      <c r="CE126" s="57"/>
      <c r="CF126" s="59"/>
      <c r="CG126" s="54"/>
      <c r="CH126" s="59"/>
      <c r="CI126" s="58"/>
      <c r="CJ126" s="54"/>
      <c r="CK126" s="59"/>
      <c r="CL126" s="54"/>
      <c r="CM126" s="54"/>
      <c r="CN126" s="56"/>
      <c r="CT126" s="61"/>
    </row>
    <row r="127" spans="16:98" x14ac:dyDescent="0.35">
      <c r="P127" s="24"/>
      <c r="U127" s="28"/>
      <c r="W127" s="27"/>
      <c r="Y127" s="27"/>
      <c r="AA127" s="27"/>
      <c r="AS127" s="42"/>
      <c r="AT127" s="45"/>
      <c r="AV127" s="45"/>
      <c r="AX127" s="45"/>
      <c r="AZ127" s="45"/>
      <c r="BB127" s="45"/>
      <c r="BD127" s="46"/>
      <c r="BE127" s="40"/>
      <c r="BH127" s="50"/>
      <c r="BK127" s="51"/>
      <c r="BM127" s="52"/>
      <c r="BN127" s="53"/>
      <c r="BO127" s="53"/>
      <c r="BP127" s="53"/>
      <c r="BQ127" s="53"/>
      <c r="BR127" s="53"/>
      <c r="BS127" s="51"/>
      <c r="BT127" s="51"/>
      <c r="BU127" s="54"/>
      <c r="BV127" s="54"/>
      <c r="BX127" s="52"/>
      <c r="BZ127" s="55"/>
      <c r="CB127" s="55"/>
      <c r="CD127" s="56"/>
      <c r="CE127" s="57"/>
      <c r="CF127" s="59"/>
      <c r="CG127" s="54"/>
      <c r="CH127" s="59"/>
      <c r="CI127" s="58"/>
      <c r="CJ127" s="54"/>
      <c r="CK127" s="59"/>
      <c r="CL127" s="54"/>
      <c r="CM127" s="54"/>
      <c r="CN127" s="56"/>
      <c r="CT127" s="61"/>
    </row>
    <row r="128" spans="16:98" x14ac:dyDescent="0.35">
      <c r="P128" s="24"/>
      <c r="U128" s="28"/>
      <c r="W128" s="27"/>
      <c r="Y128" s="27"/>
      <c r="AA128" s="27"/>
      <c r="AS128" s="42"/>
      <c r="AT128" s="45"/>
      <c r="AV128" s="45"/>
      <c r="AX128" s="45"/>
      <c r="AZ128" s="45"/>
      <c r="BB128" s="45"/>
      <c r="BD128" s="46"/>
      <c r="BE128" s="40"/>
      <c r="BH128" s="50"/>
      <c r="BK128" s="51"/>
      <c r="BM128" s="52"/>
      <c r="BN128" s="53"/>
      <c r="BO128" s="53"/>
      <c r="BP128" s="53"/>
      <c r="BQ128" s="53"/>
      <c r="BR128" s="53"/>
      <c r="BS128" s="51"/>
      <c r="BT128" s="51"/>
      <c r="BU128" s="54"/>
      <c r="BV128" s="54"/>
      <c r="BX128" s="52"/>
      <c r="BZ128" s="55"/>
      <c r="CB128" s="55"/>
      <c r="CD128" s="56"/>
      <c r="CE128" s="57"/>
      <c r="CF128" s="59"/>
      <c r="CG128" s="54"/>
      <c r="CH128" s="59"/>
      <c r="CI128" s="58"/>
      <c r="CJ128" s="54"/>
      <c r="CK128" s="59"/>
      <c r="CL128" s="54"/>
      <c r="CM128" s="54"/>
      <c r="CN128" s="56"/>
      <c r="CT128" s="61"/>
    </row>
    <row r="129" spans="16:98" x14ac:dyDescent="0.35">
      <c r="P129" s="24"/>
      <c r="U129" s="28"/>
      <c r="W129" s="27"/>
      <c r="Y129" s="27"/>
      <c r="AA129" s="27"/>
      <c r="AS129" s="42"/>
      <c r="AT129" s="45"/>
      <c r="AV129" s="45"/>
      <c r="AX129" s="45"/>
      <c r="AZ129" s="45"/>
      <c r="BB129" s="45"/>
      <c r="BD129" s="46"/>
      <c r="BE129" s="40"/>
      <c r="BH129" s="50"/>
      <c r="BK129" s="51"/>
      <c r="BM129" s="52"/>
      <c r="BN129" s="53"/>
      <c r="BO129" s="53"/>
      <c r="BP129" s="53"/>
      <c r="BQ129" s="53"/>
      <c r="BR129" s="53"/>
      <c r="BS129" s="51"/>
      <c r="BT129" s="51"/>
      <c r="BU129" s="54"/>
      <c r="BV129" s="54"/>
      <c r="BX129" s="52"/>
      <c r="BZ129" s="55"/>
      <c r="CB129" s="55"/>
      <c r="CD129" s="56"/>
      <c r="CE129" s="57"/>
      <c r="CF129" s="59"/>
      <c r="CG129" s="54"/>
      <c r="CH129" s="59"/>
      <c r="CI129" s="58"/>
      <c r="CJ129" s="54"/>
      <c r="CK129" s="59"/>
      <c r="CL129" s="54"/>
      <c r="CM129" s="54"/>
      <c r="CN129" s="56"/>
      <c r="CT129" s="61"/>
    </row>
    <row r="130" spans="16:98" x14ac:dyDescent="0.35">
      <c r="P130" s="24"/>
      <c r="U130" s="28"/>
      <c r="W130" s="27"/>
      <c r="Y130" s="27"/>
      <c r="AA130" s="27"/>
      <c r="AS130" s="42"/>
      <c r="AT130" s="45"/>
      <c r="AV130" s="45"/>
      <c r="AX130" s="45"/>
      <c r="AZ130" s="45"/>
      <c r="BB130" s="45"/>
      <c r="BD130" s="46"/>
      <c r="BE130" s="40"/>
      <c r="BH130" s="50"/>
      <c r="BK130" s="51"/>
      <c r="BM130" s="52"/>
      <c r="BN130" s="53"/>
      <c r="BO130" s="53"/>
      <c r="BP130" s="53"/>
      <c r="BQ130" s="53"/>
      <c r="BR130" s="53"/>
      <c r="BS130" s="51"/>
      <c r="BT130" s="51"/>
      <c r="BU130" s="54"/>
      <c r="BV130" s="54"/>
      <c r="BX130" s="52"/>
      <c r="BZ130" s="55"/>
      <c r="CB130" s="55"/>
      <c r="CD130" s="56"/>
      <c r="CE130" s="57"/>
      <c r="CF130" s="59"/>
      <c r="CG130" s="54"/>
      <c r="CH130" s="59"/>
      <c r="CI130" s="58"/>
      <c r="CJ130" s="54"/>
      <c r="CK130" s="59"/>
      <c r="CL130" s="54"/>
      <c r="CM130" s="54"/>
      <c r="CN130" s="56"/>
      <c r="CT130" s="61"/>
    </row>
    <row r="131" spans="16:98" x14ac:dyDescent="0.35">
      <c r="P131" s="24"/>
      <c r="U131" s="28"/>
      <c r="W131" s="27"/>
      <c r="Y131" s="27"/>
      <c r="AA131" s="27"/>
      <c r="AS131" s="42"/>
      <c r="AT131" s="45"/>
      <c r="AV131" s="45"/>
      <c r="AX131" s="45"/>
      <c r="AZ131" s="45"/>
      <c r="BB131" s="45"/>
      <c r="BD131" s="46"/>
      <c r="BE131" s="40"/>
      <c r="BH131" s="50"/>
      <c r="BK131" s="51"/>
      <c r="BM131" s="52"/>
      <c r="BN131" s="53"/>
      <c r="BO131" s="53"/>
      <c r="BP131" s="53"/>
      <c r="BQ131" s="53"/>
      <c r="BR131" s="53"/>
      <c r="BS131" s="51"/>
      <c r="BT131" s="51"/>
      <c r="BU131" s="54"/>
      <c r="BV131" s="54"/>
      <c r="BX131" s="52"/>
      <c r="BZ131" s="55"/>
      <c r="CB131" s="55"/>
      <c r="CD131" s="56"/>
      <c r="CE131" s="57"/>
      <c r="CF131" s="59"/>
      <c r="CG131" s="54"/>
      <c r="CH131" s="59"/>
      <c r="CI131" s="58"/>
      <c r="CJ131" s="54"/>
      <c r="CK131" s="59"/>
      <c r="CL131" s="54"/>
      <c r="CM131" s="54"/>
      <c r="CN131" s="56"/>
      <c r="CT131" s="61"/>
    </row>
    <row r="132" spans="16:98" x14ac:dyDescent="0.35">
      <c r="P132" s="24"/>
      <c r="U132" s="28"/>
      <c r="W132" s="27"/>
      <c r="Y132" s="27"/>
      <c r="AA132" s="27"/>
      <c r="AS132" s="42"/>
      <c r="AT132" s="45"/>
      <c r="AV132" s="45"/>
      <c r="AX132" s="45"/>
      <c r="AZ132" s="45"/>
      <c r="BB132" s="45"/>
      <c r="BD132" s="46"/>
      <c r="BE132" s="40"/>
      <c r="BH132" s="50"/>
      <c r="BK132" s="51"/>
      <c r="BM132" s="52"/>
      <c r="BN132" s="53"/>
      <c r="BO132" s="53"/>
      <c r="BP132" s="53"/>
      <c r="BQ132" s="53"/>
      <c r="BR132" s="53"/>
      <c r="BS132" s="51"/>
      <c r="BT132" s="51"/>
      <c r="BU132" s="54"/>
      <c r="BV132" s="54"/>
      <c r="BX132" s="52"/>
      <c r="BZ132" s="55"/>
      <c r="CB132" s="55"/>
      <c r="CD132" s="56"/>
      <c r="CE132" s="57"/>
      <c r="CF132" s="59"/>
      <c r="CG132" s="54"/>
      <c r="CH132" s="59"/>
      <c r="CI132" s="58"/>
      <c r="CJ132" s="54"/>
      <c r="CK132" s="59"/>
      <c r="CL132" s="54"/>
      <c r="CM132" s="54"/>
      <c r="CN132" s="56"/>
      <c r="CT132" s="61"/>
    </row>
    <row r="133" spans="16:98" x14ac:dyDescent="0.35">
      <c r="P133" s="24"/>
      <c r="U133" s="28"/>
      <c r="W133" s="27"/>
      <c r="Y133" s="27"/>
      <c r="AA133" s="27"/>
      <c r="AS133" s="42"/>
      <c r="AT133" s="45"/>
      <c r="AV133" s="45"/>
      <c r="AX133" s="45"/>
      <c r="AZ133" s="45"/>
      <c r="BB133" s="45"/>
      <c r="BD133" s="46"/>
      <c r="BE133" s="40"/>
      <c r="BH133" s="50"/>
      <c r="BK133" s="51"/>
      <c r="BM133" s="52"/>
      <c r="BN133" s="53"/>
      <c r="BO133" s="53"/>
      <c r="BP133" s="53"/>
      <c r="BQ133" s="53"/>
      <c r="BR133" s="53"/>
      <c r="BS133" s="51"/>
      <c r="BT133" s="51"/>
      <c r="BU133" s="54"/>
      <c r="BV133" s="54"/>
      <c r="BX133" s="52"/>
      <c r="BZ133" s="55"/>
      <c r="CB133" s="55"/>
      <c r="CD133" s="56"/>
      <c r="CE133" s="57"/>
      <c r="CF133" s="59"/>
      <c r="CG133" s="54"/>
      <c r="CH133" s="59"/>
      <c r="CI133" s="58"/>
      <c r="CJ133" s="54"/>
      <c r="CK133" s="59"/>
      <c r="CL133" s="54"/>
      <c r="CM133" s="54"/>
      <c r="CN133" s="56"/>
      <c r="CT133" s="61"/>
    </row>
    <row r="134" spans="16:98" x14ac:dyDescent="0.35">
      <c r="P134" s="24"/>
      <c r="U134" s="28"/>
      <c r="W134" s="27"/>
      <c r="Y134" s="27"/>
      <c r="AA134" s="27"/>
      <c r="AS134" s="42"/>
      <c r="AT134" s="45"/>
      <c r="AV134" s="45"/>
      <c r="AX134" s="45"/>
      <c r="AZ134" s="45"/>
      <c r="BB134" s="45"/>
      <c r="BD134" s="46"/>
      <c r="BE134" s="40"/>
      <c r="BH134" s="50"/>
      <c r="BK134" s="51"/>
      <c r="BM134" s="52"/>
      <c r="BN134" s="53"/>
      <c r="BO134" s="53"/>
      <c r="BP134" s="53"/>
      <c r="BQ134" s="53"/>
      <c r="BR134" s="53"/>
      <c r="BS134" s="51"/>
      <c r="BT134" s="51"/>
      <c r="BU134" s="54"/>
      <c r="BV134" s="54"/>
      <c r="BX134" s="52"/>
      <c r="BZ134" s="55"/>
      <c r="CB134" s="55"/>
      <c r="CD134" s="56"/>
      <c r="CE134" s="57"/>
      <c r="CF134" s="59"/>
      <c r="CG134" s="54"/>
      <c r="CH134" s="59"/>
      <c r="CI134" s="58"/>
      <c r="CJ134" s="54"/>
      <c r="CK134" s="59"/>
      <c r="CL134" s="54"/>
      <c r="CM134" s="54"/>
      <c r="CN134" s="56"/>
      <c r="CT134" s="61"/>
    </row>
    <row r="135" spans="16:98" x14ac:dyDescent="0.35">
      <c r="P135" s="24"/>
      <c r="U135" s="28"/>
      <c r="W135" s="27"/>
      <c r="Y135" s="27"/>
      <c r="AA135" s="27"/>
      <c r="AS135" s="42"/>
      <c r="AT135" s="45"/>
      <c r="AV135" s="45"/>
      <c r="AX135" s="45"/>
      <c r="AZ135" s="45"/>
      <c r="BB135" s="45"/>
      <c r="BD135" s="46"/>
      <c r="BE135" s="40"/>
      <c r="BH135" s="50"/>
      <c r="BK135" s="51"/>
      <c r="BM135" s="52"/>
      <c r="BN135" s="53"/>
      <c r="BO135" s="53"/>
      <c r="BP135" s="53"/>
      <c r="BQ135" s="53"/>
      <c r="BR135" s="53"/>
      <c r="BS135" s="51"/>
      <c r="BT135" s="51"/>
      <c r="BU135" s="54"/>
      <c r="BV135" s="54"/>
      <c r="BX135" s="52"/>
      <c r="BZ135" s="55"/>
      <c r="CB135" s="55"/>
      <c r="CD135" s="56"/>
      <c r="CE135" s="57"/>
      <c r="CF135" s="59"/>
      <c r="CG135" s="54"/>
      <c r="CH135" s="59"/>
      <c r="CI135" s="58"/>
      <c r="CJ135" s="54"/>
      <c r="CK135" s="59"/>
      <c r="CL135" s="54"/>
      <c r="CM135" s="54"/>
      <c r="CN135" s="56"/>
      <c r="CT135" s="61"/>
    </row>
    <row r="136" spans="16:98" x14ac:dyDescent="0.35">
      <c r="P136" s="24"/>
      <c r="U136" s="28"/>
      <c r="W136" s="27"/>
      <c r="Y136" s="27"/>
      <c r="AA136" s="27"/>
      <c r="AS136" s="42"/>
      <c r="AT136" s="45"/>
      <c r="AV136" s="45"/>
      <c r="AX136" s="45"/>
      <c r="AZ136" s="45"/>
      <c r="BB136" s="45"/>
      <c r="BD136" s="46"/>
      <c r="BE136" s="40"/>
      <c r="BH136" s="50"/>
      <c r="BK136" s="51"/>
      <c r="BM136" s="52"/>
      <c r="BN136" s="53"/>
      <c r="BO136" s="53"/>
      <c r="BP136" s="53"/>
      <c r="BQ136" s="53"/>
      <c r="BR136" s="53"/>
      <c r="BS136" s="51"/>
      <c r="BT136" s="51"/>
      <c r="BU136" s="54"/>
      <c r="BV136" s="54"/>
      <c r="BX136" s="52"/>
      <c r="BZ136" s="55"/>
      <c r="CB136" s="55"/>
      <c r="CD136" s="56"/>
      <c r="CE136" s="57"/>
      <c r="CF136" s="59"/>
      <c r="CG136" s="54"/>
      <c r="CH136" s="59"/>
      <c r="CI136" s="58"/>
      <c r="CJ136" s="54"/>
      <c r="CK136" s="59"/>
      <c r="CL136" s="54"/>
      <c r="CM136" s="54"/>
      <c r="CN136" s="56"/>
      <c r="CT136" s="61"/>
    </row>
    <row r="137" spans="16:98" x14ac:dyDescent="0.35">
      <c r="P137" s="24"/>
      <c r="U137" s="28"/>
      <c r="W137" s="27"/>
      <c r="Y137" s="27"/>
      <c r="AA137" s="27"/>
      <c r="AS137" s="42"/>
      <c r="AT137" s="45"/>
      <c r="AV137" s="45"/>
      <c r="AX137" s="45"/>
      <c r="AZ137" s="45"/>
      <c r="BB137" s="45"/>
      <c r="BD137" s="46"/>
      <c r="BE137" s="40"/>
      <c r="BH137" s="50"/>
      <c r="BK137" s="51"/>
      <c r="BM137" s="52"/>
      <c r="BN137" s="53"/>
      <c r="BO137" s="53"/>
      <c r="BP137" s="53"/>
      <c r="BQ137" s="53"/>
      <c r="BR137" s="53"/>
      <c r="BS137" s="51"/>
      <c r="BT137" s="51"/>
      <c r="BU137" s="54"/>
      <c r="BV137" s="54"/>
      <c r="BX137" s="52"/>
      <c r="BZ137" s="55"/>
      <c r="CB137" s="55"/>
      <c r="CD137" s="56"/>
      <c r="CE137" s="57"/>
      <c r="CF137" s="59"/>
      <c r="CG137" s="54"/>
      <c r="CH137" s="59"/>
      <c r="CI137" s="58"/>
      <c r="CJ137" s="54"/>
      <c r="CK137" s="59"/>
      <c r="CL137" s="54"/>
      <c r="CM137" s="54"/>
      <c r="CN137" s="56"/>
      <c r="CT137" s="61"/>
    </row>
    <row r="138" spans="16:98" x14ac:dyDescent="0.35">
      <c r="P138" s="24"/>
      <c r="U138" s="28"/>
      <c r="W138" s="27"/>
      <c r="Y138" s="27"/>
      <c r="AA138" s="27"/>
      <c r="AS138" s="42"/>
      <c r="AT138" s="45"/>
      <c r="AV138" s="45"/>
      <c r="AX138" s="45"/>
      <c r="AZ138" s="45"/>
      <c r="BB138" s="45"/>
      <c r="BD138" s="46"/>
      <c r="BE138" s="40"/>
      <c r="BH138" s="50"/>
      <c r="BK138" s="51"/>
      <c r="BM138" s="52"/>
      <c r="BN138" s="53"/>
      <c r="BO138" s="53"/>
      <c r="BP138" s="53"/>
      <c r="BQ138" s="53"/>
      <c r="BR138" s="53"/>
      <c r="BS138" s="51"/>
      <c r="BT138" s="51"/>
      <c r="BU138" s="54"/>
      <c r="BV138" s="54"/>
      <c r="BX138" s="52"/>
      <c r="BZ138" s="55"/>
      <c r="CB138" s="55"/>
      <c r="CD138" s="56"/>
      <c r="CE138" s="57"/>
      <c r="CF138" s="59"/>
      <c r="CG138" s="54"/>
      <c r="CH138" s="59"/>
      <c r="CI138" s="58"/>
      <c r="CJ138" s="54"/>
      <c r="CK138" s="59"/>
      <c r="CL138" s="54"/>
      <c r="CM138" s="54"/>
      <c r="CN138" s="56"/>
      <c r="CT138" s="61"/>
    </row>
    <row r="139" spans="16:98" x14ac:dyDescent="0.35">
      <c r="P139" s="24"/>
      <c r="U139" s="28"/>
      <c r="W139" s="27"/>
      <c r="Y139" s="27"/>
      <c r="AA139" s="27"/>
      <c r="AS139" s="42"/>
      <c r="AT139" s="45"/>
      <c r="AV139" s="45"/>
      <c r="AX139" s="45"/>
      <c r="AZ139" s="45"/>
      <c r="BB139" s="45"/>
      <c r="BD139" s="46"/>
      <c r="BE139" s="40"/>
      <c r="BH139" s="50"/>
      <c r="BK139" s="51"/>
      <c r="BM139" s="52"/>
      <c r="BN139" s="53"/>
      <c r="BO139" s="53"/>
      <c r="BP139" s="53"/>
      <c r="BQ139" s="53"/>
      <c r="BR139" s="53"/>
      <c r="BS139" s="51"/>
      <c r="BT139" s="51"/>
      <c r="BU139" s="54"/>
      <c r="BV139" s="54"/>
      <c r="BX139" s="52"/>
      <c r="BZ139" s="55"/>
      <c r="CB139" s="55"/>
      <c r="CD139" s="56"/>
      <c r="CE139" s="57"/>
      <c r="CF139" s="59"/>
      <c r="CG139" s="54"/>
      <c r="CH139" s="59"/>
      <c r="CI139" s="58"/>
      <c r="CJ139" s="54"/>
      <c r="CK139" s="59"/>
      <c r="CL139" s="54"/>
      <c r="CM139" s="54"/>
      <c r="CN139" s="56"/>
      <c r="CT139" s="61"/>
    </row>
    <row r="140" spans="16:98" x14ac:dyDescent="0.35">
      <c r="P140" s="24"/>
      <c r="U140" s="28"/>
      <c r="W140" s="27"/>
      <c r="Y140" s="27"/>
      <c r="AA140" s="27"/>
      <c r="AS140" s="42"/>
      <c r="AT140" s="45"/>
      <c r="AV140" s="45"/>
      <c r="AX140" s="45"/>
      <c r="AZ140" s="45"/>
      <c r="BB140" s="45"/>
      <c r="BD140" s="46"/>
      <c r="BE140" s="40"/>
      <c r="BH140" s="50"/>
      <c r="BK140" s="51"/>
      <c r="BM140" s="52"/>
      <c r="BN140" s="53"/>
      <c r="BO140" s="53"/>
      <c r="BP140" s="53"/>
      <c r="BQ140" s="53"/>
      <c r="BR140" s="53"/>
      <c r="BS140" s="51"/>
      <c r="BT140" s="51"/>
      <c r="BU140" s="54"/>
      <c r="BV140" s="54"/>
      <c r="BX140" s="52"/>
      <c r="BZ140" s="55"/>
      <c r="CB140" s="55"/>
      <c r="CD140" s="56"/>
      <c r="CE140" s="57"/>
      <c r="CF140" s="59"/>
      <c r="CG140" s="54"/>
      <c r="CH140" s="59"/>
      <c r="CI140" s="58"/>
      <c r="CJ140" s="54"/>
      <c r="CK140" s="59"/>
      <c r="CL140" s="54"/>
      <c r="CM140" s="54"/>
      <c r="CN140" s="56"/>
      <c r="CT140" s="61"/>
    </row>
    <row r="141" spans="16:98" x14ac:dyDescent="0.35">
      <c r="P141" s="24"/>
      <c r="U141" s="28"/>
      <c r="W141" s="27"/>
      <c r="Y141" s="27"/>
      <c r="AA141" s="27"/>
      <c r="AS141" s="42"/>
      <c r="AT141" s="45"/>
      <c r="AV141" s="45"/>
      <c r="AX141" s="45"/>
      <c r="AZ141" s="45"/>
      <c r="BB141" s="45"/>
      <c r="BD141" s="46"/>
      <c r="BE141" s="40"/>
      <c r="BH141" s="50"/>
      <c r="BK141" s="51"/>
      <c r="BM141" s="52"/>
      <c r="BN141" s="53"/>
      <c r="BO141" s="53"/>
      <c r="BP141" s="53"/>
      <c r="BQ141" s="53"/>
      <c r="BR141" s="53"/>
      <c r="BS141" s="51"/>
      <c r="BT141" s="51"/>
      <c r="BU141" s="54"/>
      <c r="BV141" s="54"/>
      <c r="BX141" s="52"/>
      <c r="BZ141" s="55"/>
      <c r="CB141" s="55"/>
      <c r="CD141" s="56"/>
      <c r="CE141" s="57"/>
      <c r="CF141" s="59"/>
      <c r="CG141" s="54"/>
      <c r="CH141" s="59"/>
      <c r="CI141" s="58"/>
      <c r="CJ141" s="54"/>
      <c r="CK141" s="59"/>
      <c r="CL141" s="54"/>
      <c r="CM141" s="54"/>
      <c r="CN141" s="56"/>
      <c r="CT141" s="61"/>
    </row>
    <row r="142" spans="16:98" x14ac:dyDescent="0.35">
      <c r="P142" s="24"/>
      <c r="U142" s="28"/>
      <c r="W142" s="27"/>
      <c r="Y142" s="27"/>
      <c r="AA142" s="27"/>
      <c r="AS142" s="42"/>
      <c r="AT142" s="45"/>
      <c r="AV142" s="45"/>
      <c r="AX142" s="45"/>
      <c r="AZ142" s="45"/>
      <c r="BB142" s="45"/>
      <c r="BD142" s="46"/>
      <c r="BE142" s="40"/>
      <c r="BH142" s="50"/>
      <c r="BK142" s="51"/>
      <c r="BM142" s="52"/>
      <c r="BN142" s="53"/>
      <c r="BO142" s="53"/>
      <c r="BP142" s="53"/>
      <c r="BQ142" s="53"/>
      <c r="BR142" s="53"/>
      <c r="BS142" s="51"/>
      <c r="BT142" s="51"/>
      <c r="BU142" s="54"/>
      <c r="BV142" s="54"/>
      <c r="BX142" s="52"/>
      <c r="BZ142" s="55"/>
      <c r="CB142" s="55"/>
      <c r="CD142" s="56"/>
      <c r="CE142" s="57"/>
      <c r="CF142" s="59"/>
      <c r="CG142" s="54"/>
      <c r="CH142" s="59"/>
      <c r="CI142" s="58"/>
      <c r="CJ142" s="54"/>
      <c r="CK142" s="59"/>
      <c r="CL142" s="54"/>
      <c r="CM142" s="54"/>
      <c r="CN142" s="56"/>
      <c r="CT142" s="61"/>
    </row>
    <row r="143" spans="16:98" x14ac:dyDescent="0.35">
      <c r="P143" s="24"/>
      <c r="U143" s="28"/>
      <c r="W143" s="27"/>
      <c r="Y143" s="27"/>
      <c r="AA143" s="27"/>
      <c r="AS143" s="42"/>
      <c r="AT143" s="45"/>
      <c r="AV143" s="45"/>
      <c r="AX143" s="45"/>
      <c r="AZ143" s="45"/>
      <c r="BB143" s="45"/>
      <c r="BD143" s="46"/>
      <c r="BE143" s="40"/>
      <c r="BH143" s="50"/>
      <c r="BK143" s="51"/>
      <c r="BM143" s="52"/>
      <c r="BN143" s="53"/>
      <c r="BO143" s="53"/>
      <c r="BP143" s="53"/>
      <c r="BQ143" s="53"/>
      <c r="BR143" s="53"/>
      <c r="BS143" s="51"/>
      <c r="BT143" s="51"/>
      <c r="BU143" s="54"/>
      <c r="BV143" s="54"/>
      <c r="BX143" s="52"/>
      <c r="BZ143" s="55"/>
      <c r="CB143" s="55"/>
      <c r="CD143" s="56"/>
      <c r="CE143" s="57"/>
      <c r="CF143" s="59"/>
      <c r="CG143" s="54"/>
      <c r="CH143" s="59"/>
      <c r="CI143" s="58"/>
      <c r="CJ143" s="54"/>
      <c r="CK143" s="59"/>
      <c r="CL143" s="54"/>
      <c r="CM143" s="54"/>
      <c r="CN143" s="56"/>
      <c r="CT143" s="61"/>
    </row>
    <row r="144" spans="16:98" x14ac:dyDescent="0.35">
      <c r="P144" s="24"/>
      <c r="U144" s="28"/>
      <c r="W144" s="27"/>
      <c r="Y144" s="27"/>
      <c r="AA144" s="27"/>
      <c r="AS144" s="42"/>
      <c r="AT144" s="45"/>
      <c r="AV144" s="45"/>
      <c r="AX144" s="45"/>
      <c r="AZ144" s="45"/>
      <c r="BB144" s="45"/>
      <c r="BD144" s="46"/>
      <c r="BE144" s="40"/>
      <c r="BH144" s="50"/>
      <c r="BK144" s="51"/>
      <c r="BM144" s="52"/>
      <c r="BN144" s="53"/>
      <c r="BO144" s="53"/>
      <c r="BP144" s="53"/>
      <c r="BQ144" s="53"/>
      <c r="BR144" s="53"/>
      <c r="BS144" s="51"/>
      <c r="BT144" s="51"/>
      <c r="BU144" s="54"/>
      <c r="BV144" s="54"/>
      <c r="BX144" s="52"/>
      <c r="BZ144" s="55"/>
      <c r="CB144" s="55"/>
      <c r="CD144" s="56"/>
      <c r="CE144" s="57"/>
      <c r="CF144" s="59"/>
      <c r="CG144" s="54"/>
      <c r="CH144" s="59"/>
      <c r="CI144" s="58"/>
      <c r="CJ144" s="54"/>
      <c r="CK144" s="59"/>
      <c r="CL144" s="54"/>
      <c r="CM144" s="54"/>
      <c r="CN144" s="56"/>
      <c r="CT144" s="61"/>
    </row>
    <row r="145" spans="16:98" x14ac:dyDescent="0.35">
      <c r="P145" s="24"/>
      <c r="U145" s="28"/>
      <c r="W145" s="27"/>
      <c r="Y145" s="27"/>
      <c r="AA145" s="27"/>
      <c r="AS145" s="42"/>
      <c r="AT145" s="45"/>
      <c r="AV145" s="45"/>
      <c r="AX145" s="45"/>
      <c r="AZ145" s="45"/>
      <c r="BB145" s="45"/>
      <c r="BD145" s="46"/>
      <c r="BE145" s="40"/>
      <c r="BH145" s="50"/>
      <c r="BK145" s="51"/>
      <c r="BM145" s="52"/>
      <c r="BN145" s="53"/>
      <c r="BO145" s="53"/>
      <c r="BP145" s="53"/>
      <c r="BQ145" s="53"/>
      <c r="BR145" s="53"/>
      <c r="BS145" s="51"/>
      <c r="BT145" s="51"/>
      <c r="BU145" s="54"/>
      <c r="BV145" s="54"/>
      <c r="BX145" s="52"/>
      <c r="BZ145" s="55"/>
      <c r="CB145" s="55"/>
      <c r="CD145" s="56"/>
      <c r="CE145" s="57"/>
      <c r="CF145" s="59"/>
      <c r="CG145" s="54"/>
      <c r="CH145" s="59"/>
      <c r="CI145" s="58"/>
      <c r="CJ145" s="54"/>
      <c r="CK145" s="59"/>
      <c r="CL145" s="54"/>
      <c r="CM145" s="54"/>
      <c r="CN145" s="56"/>
      <c r="CT145" s="61"/>
    </row>
    <row r="146" spans="16:98" x14ac:dyDescent="0.35">
      <c r="P146" s="24"/>
      <c r="U146" s="28"/>
      <c r="W146" s="27"/>
      <c r="Y146" s="27"/>
      <c r="AA146" s="27"/>
      <c r="AS146" s="42"/>
      <c r="AT146" s="45"/>
      <c r="AV146" s="45"/>
      <c r="AX146" s="45"/>
      <c r="AZ146" s="45"/>
      <c r="BB146" s="45"/>
      <c r="BD146" s="46"/>
      <c r="BE146" s="40"/>
      <c r="BH146" s="50"/>
      <c r="BK146" s="51"/>
      <c r="BM146" s="52"/>
      <c r="BN146" s="53"/>
      <c r="BO146" s="53"/>
      <c r="BP146" s="53"/>
      <c r="BQ146" s="53"/>
      <c r="BR146" s="53"/>
      <c r="BS146" s="51"/>
      <c r="BT146" s="51"/>
      <c r="BU146" s="54"/>
      <c r="BV146" s="54"/>
      <c r="BX146" s="52"/>
      <c r="BZ146" s="55"/>
      <c r="CB146" s="55"/>
      <c r="CD146" s="56"/>
      <c r="CE146" s="57"/>
      <c r="CF146" s="59"/>
      <c r="CG146" s="54"/>
      <c r="CH146" s="59"/>
      <c r="CI146" s="58"/>
      <c r="CJ146" s="54"/>
      <c r="CK146" s="59"/>
      <c r="CL146" s="54"/>
      <c r="CM146" s="54"/>
      <c r="CN146" s="56"/>
      <c r="CT146" s="61"/>
    </row>
    <row r="147" spans="16:98" x14ac:dyDescent="0.35">
      <c r="P147" s="24"/>
      <c r="U147" s="28"/>
      <c r="W147" s="27"/>
      <c r="Y147" s="27"/>
      <c r="AA147" s="27"/>
      <c r="AS147" s="42"/>
      <c r="AT147" s="45"/>
      <c r="AV147" s="45"/>
      <c r="AX147" s="45"/>
      <c r="AZ147" s="45"/>
      <c r="BB147" s="45"/>
      <c r="BD147" s="46"/>
      <c r="BE147" s="40"/>
      <c r="BH147" s="50"/>
      <c r="BK147" s="51"/>
      <c r="BM147" s="52"/>
      <c r="BN147" s="53"/>
      <c r="BO147" s="53"/>
      <c r="BP147" s="53"/>
      <c r="BQ147" s="53"/>
      <c r="BR147" s="53"/>
      <c r="BS147" s="51"/>
      <c r="BT147" s="51"/>
      <c r="BU147" s="54"/>
      <c r="BV147" s="54"/>
      <c r="BX147" s="52"/>
      <c r="BZ147" s="55"/>
      <c r="CB147" s="55"/>
      <c r="CD147" s="56"/>
      <c r="CE147" s="57"/>
      <c r="CF147" s="59"/>
      <c r="CG147" s="54"/>
      <c r="CH147" s="59"/>
      <c r="CI147" s="58"/>
      <c r="CJ147" s="54"/>
      <c r="CK147" s="59"/>
      <c r="CL147" s="54"/>
      <c r="CM147" s="54"/>
      <c r="CN147" s="56"/>
      <c r="CT147" s="61"/>
    </row>
    <row r="148" spans="16:98" x14ac:dyDescent="0.35">
      <c r="P148" s="24"/>
      <c r="U148" s="28"/>
      <c r="W148" s="27"/>
      <c r="Y148" s="27"/>
      <c r="AA148" s="27"/>
      <c r="AS148" s="42"/>
      <c r="AT148" s="45"/>
      <c r="AV148" s="45"/>
      <c r="AX148" s="45"/>
      <c r="AZ148" s="45"/>
      <c r="BB148" s="45"/>
      <c r="BD148" s="46"/>
      <c r="BE148" s="40"/>
      <c r="BH148" s="50"/>
      <c r="BK148" s="51"/>
      <c r="BM148" s="52"/>
      <c r="BN148" s="53"/>
      <c r="BO148" s="53"/>
      <c r="BP148" s="53"/>
      <c r="BQ148" s="53"/>
      <c r="BR148" s="53"/>
      <c r="BS148" s="51"/>
      <c r="BT148" s="51"/>
      <c r="BU148" s="54"/>
      <c r="BV148" s="54"/>
      <c r="BX148" s="52"/>
      <c r="BZ148" s="55"/>
      <c r="CB148" s="55"/>
      <c r="CD148" s="56"/>
      <c r="CE148" s="57"/>
      <c r="CF148" s="59"/>
      <c r="CG148" s="54"/>
      <c r="CH148" s="59"/>
      <c r="CI148" s="58"/>
      <c r="CJ148" s="54"/>
      <c r="CK148" s="59"/>
      <c r="CL148" s="54"/>
      <c r="CM148" s="54"/>
      <c r="CN148" s="56"/>
      <c r="CT148" s="61"/>
    </row>
    <row r="149" spans="16:98" x14ac:dyDescent="0.35">
      <c r="P149" s="24"/>
      <c r="U149" s="28"/>
      <c r="W149" s="27"/>
      <c r="Y149" s="27"/>
      <c r="AA149" s="27"/>
      <c r="AS149" s="42"/>
      <c r="AT149" s="45"/>
      <c r="AV149" s="45"/>
      <c r="AX149" s="45"/>
      <c r="AZ149" s="45"/>
      <c r="BB149" s="45"/>
      <c r="BD149" s="46"/>
      <c r="BE149" s="40"/>
      <c r="BH149" s="50"/>
      <c r="BK149" s="51"/>
      <c r="BM149" s="52"/>
      <c r="BN149" s="53"/>
      <c r="BO149" s="53"/>
      <c r="BP149" s="53"/>
      <c r="BQ149" s="53"/>
      <c r="BR149" s="53"/>
      <c r="BS149" s="51"/>
      <c r="BT149" s="51"/>
      <c r="BU149" s="54"/>
      <c r="BV149" s="54"/>
      <c r="BX149" s="52"/>
      <c r="BZ149" s="55"/>
      <c r="CB149" s="55"/>
      <c r="CD149" s="56"/>
      <c r="CE149" s="57"/>
      <c r="CF149" s="59"/>
      <c r="CG149" s="54"/>
      <c r="CH149" s="59"/>
      <c r="CI149" s="58"/>
      <c r="CJ149" s="54"/>
      <c r="CK149" s="59"/>
      <c r="CL149" s="54"/>
      <c r="CM149" s="54"/>
      <c r="CN149" s="56"/>
      <c r="CT149" s="61"/>
    </row>
    <row r="150" spans="16:98" x14ac:dyDescent="0.35">
      <c r="P150" s="24"/>
      <c r="U150" s="28"/>
      <c r="W150" s="27"/>
      <c r="Y150" s="27"/>
      <c r="AA150" s="27"/>
      <c r="AS150" s="42"/>
      <c r="AT150" s="45"/>
      <c r="AV150" s="45"/>
      <c r="AX150" s="45"/>
      <c r="AZ150" s="45"/>
      <c r="BB150" s="45"/>
      <c r="BD150" s="46"/>
      <c r="BE150" s="40"/>
      <c r="BH150" s="50"/>
      <c r="BK150" s="51"/>
      <c r="BM150" s="52"/>
      <c r="BN150" s="53"/>
      <c r="BO150" s="53"/>
      <c r="BP150" s="53"/>
      <c r="BQ150" s="53"/>
      <c r="BR150" s="53"/>
      <c r="BS150" s="51"/>
      <c r="BT150" s="51"/>
      <c r="BU150" s="54"/>
      <c r="BV150" s="54"/>
      <c r="BX150" s="52"/>
      <c r="BZ150" s="55"/>
      <c r="CB150" s="55"/>
      <c r="CD150" s="56"/>
      <c r="CE150" s="57"/>
      <c r="CF150" s="59"/>
      <c r="CG150" s="54"/>
      <c r="CH150" s="59"/>
      <c r="CI150" s="58"/>
      <c r="CJ150" s="54"/>
      <c r="CK150" s="59"/>
      <c r="CL150" s="54"/>
      <c r="CM150" s="54"/>
      <c r="CN150" s="56"/>
      <c r="CT150" s="61"/>
    </row>
    <row r="151" spans="16:98" x14ac:dyDescent="0.35">
      <c r="P151" s="24"/>
      <c r="U151" s="28"/>
      <c r="W151" s="27"/>
      <c r="Y151" s="27"/>
      <c r="AA151" s="27"/>
      <c r="AS151" s="42"/>
      <c r="AT151" s="45"/>
      <c r="AV151" s="45"/>
      <c r="AX151" s="45"/>
      <c r="AZ151" s="45"/>
      <c r="BB151" s="45"/>
      <c r="BD151" s="46"/>
      <c r="BE151" s="40"/>
      <c r="BH151" s="50"/>
      <c r="BK151" s="51"/>
      <c r="BM151" s="52"/>
      <c r="BN151" s="53"/>
      <c r="BO151" s="53"/>
      <c r="BP151" s="53"/>
      <c r="BQ151" s="53"/>
      <c r="BR151" s="53"/>
      <c r="BS151" s="51"/>
      <c r="BT151" s="51"/>
      <c r="BU151" s="54"/>
      <c r="BV151" s="54"/>
      <c r="BX151" s="52"/>
      <c r="BZ151" s="55"/>
      <c r="CB151" s="55"/>
      <c r="CD151" s="56"/>
      <c r="CE151" s="57"/>
      <c r="CF151" s="59"/>
      <c r="CG151" s="54"/>
      <c r="CH151" s="59"/>
      <c r="CI151" s="58"/>
      <c r="CJ151" s="54"/>
      <c r="CK151" s="59"/>
      <c r="CL151" s="54"/>
      <c r="CM151" s="54"/>
      <c r="CN151" s="56"/>
      <c r="CT151" s="61"/>
    </row>
    <row r="152" spans="16:98" x14ac:dyDescent="0.35">
      <c r="P152" s="24"/>
      <c r="U152" s="28"/>
      <c r="W152" s="27"/>
      <c r="Y152" s="27"/>
      <c r="AA152" s="27"/>
      <c r="AS152" s="42"/>
      <c r="AT152" s="45"/>
      <c r="AV152" s="45"/>
      <c r="AX152" s="45"/>
      <c r="AZ152" s="45"/>
      <c r="BB152" s="45"/>
      <c r="BD152" s="46"/>
      <c r="BE152" s="40"/>
      <c r="BH152" s="50"/>
      <c r="BK152" s="51"/>
      <c r="BM152" s="52"/>
      <c r="BN152" s="53"/>
      <c r="BO152" s="53"/>
      <c r="BP152" s="53"/>
      <c r="BQ152" s="53"/>
      <c r="BR152" s="53"/>
      <c r="BS152" s="51"/>
      <c r="BT152" s="51"/>
      <c r="BU152" s="54"/>
      <c r="BV152" s="54"/>
      <c r="BX152" s="52"/>
      <c r="BZ152" s="55"/>
      <c r="CB152" s="55"/>
      <c r="CD152" s="56"/>
      <c r="CE152" s="57"/>
      <c r="CF152" s="59"/>
      <c r="CG152" s="54"/>
      <c r="CH152" s="59"/>
      <c r="CI152" s="58"/>
      <c r="CJ152" s="54"/>
      <c r="CK152" s="59"/>
      <c r="CL152" s="54"/>
      <c r="CM152" s="54"/>
      <c r="CN152" s="56"/>
      <c r="CT152" s="61"/>
    </row>
    <row r="153" spans="16:98" x14ac:dyDescent="0.35">
      <c r="P153" s="24"/>
      <c r="U153" s="28"/>
      <c r="W153" s="27"/>
      <c r="Y153" s="27"/>
      <c r="AA153" s="27"/>
      <c r="AS153" s="42"/>
      <c r="AT153" s="45"/>
      <c r="AV153" s="45"/>
      <c r="AX153" s="45"/>
      <c r="AZ153" s="45"/>
      <c r="BB153" s="45"/>
      <c r="BD153" s="46"/>
      <c r="BE153" s="40"/>
      <c r="BH153" s="50"/>
      <c r="BK153" s="51"/>
      <c r="BM153" s="52"/>
      <c r="BN153" s="53"/>
      <c r="BO153" s="53"/>
      <c r="BP153" s="53"/>
      <c r="BQ153" s="53"/>
      <c r="BR153" s="53"/>
      <c r="BS153" s="51"/>
      <c r="BT153" s="51"/>
      <c r="BU153" s="54"/>
      <c r="BV153" s="54"/>
      <c r="BX153" s="52"/>
      <c r="BZ153" s="55"/>
      <c r="CB153" s="55"/>
      <c r="CD153" s="56"/>
      <c r="CE153" s="57"/>
      <c r="CF153" s="59"/>
      <c r="CG153" s="54"/>
      <c r="CH153" s="59"/>
      <c r="CI153" s="58"/>
      <c r="CJ153" s="54"/>
      <c r="CK153" s="59"/>
      <c r="CL153" s="54"/>
      <c r="CM153" s="54"/>
      <c r="CN153" s="56"/>
      <c r="CT153" s="61"/>
    </row>
    <row r="154" spans="16:98" x14ac:dyDescent="0.35">
      <c r="P154" s="24"/>
      <c r="U154" s="28"/>
      <c r="W154" s="27"/>
      <c r="Y154" s="27"/>
      <c r="AA154" s="27"/>
      <c r="AS154" s="42"/>
      <c r="AT154" s="45"/>
      <c r="AV154" s="45"/>
      <c r="AX154" s="45"/>
      <c r="AZ154" s="45"/>
      <c r="BB154" s="45"/>
      <c r="BD154" s="46"/>
      <c r="BE154" s="40"/>
      <c r="BH154" s="50"/>
      <c r="BK154" s="51"/>
      <c r="BM154" s="52"/>
      <c r="BN154" s="53"/>
      <c r="BO154" s="53"/>
      <c r="BP154" s="53"/>
      <c r="BQ154" s="53"/>
      <c r="BR154" s="53"/>
      <c r="BS154" s="51"/>
      <c r="BT154" s="51"/>
      <c r="BU154" s="54"/>
      <c r="BV154" s="54"/>
      <c r="BX154" s="52"/>
      <c r="BZ154" s="55"/>
      <c r="CB154" s="55"/>
      <c r="CD154" s="56"/>
      <c r="CE154" s="57"/>
      <c r="CF154" s="59"/>
      <c r="CG154" s="54"/>
      <c r="CH154" s="59"/>
      <c r="CI154" s="58"/>
      <c r="CJ154" s="54"/>
      <c r="CK154" s="59"/>
      <c r="CL154" s="54"/>
      <c r="CM154" s="54"/>
      <c r="CN154" s="56"/>
      <c r="CT154" s="61"/>
    </row>
    <row r="155" spans="16:98" x14ac:dyDescent="0.35">
      <c r="P155" s="24"/>
      <c r="U155" s="28"/>
      <c r="W155" s="27"/>
      <c r="Y155" s="27"/>
      <c r="AA155" s="27"/>
      <c r="AS155" s="42"/>
      <c r="AT155" s="45"/>
      <c r="AV155" s="45"/>
      <c r="AX155" s="45"/>
      <c r="AZ155" s="45"/>
      <c r="BB155" s="45"/>
      <c r="BD155" s="46"/>
      <c r="BE155" s="40"/>
      <c r="BH155" s="50"/>
      <c r="BK155" s="51"/>
      <c r="BM155" s="52"/>
      <c r="BN155" s="53"/>
      <c r="BO155" s="53"/>
      <c r="BP155" s="53"/>
      <c r="BQ155" s="53"/>
      <c r="BR155" s="53"/>
      <c r="BS155" s="51"/>
      <c r="BT155" s="51"/>
      <c r="BU155" s="54"/>
      <c r="BV155" s="54"/>
      <c r="BX155" s="52"/>
      <c r="BZ155" s="55"/>
      <c r="CB155" s="55"/>
      <c r="CD155" s="56"/>
      <c r="CE155" s="57"/>
      <c r="CF155" s="59"/>
      <c r="CG155" s="54"/>
      <c r="CH155" s="59"/>
      <c r="CI155" s="58"/>
      <c r="CJ155" s="54"/>
      <c r="CK155" s="59"/>
      <c r="CL155" s="54"/>
      <c r="CM155" s="54"/>
      <c r="CN155" s="56"/>
      <c r="CT155" s="61"/>
    </row>
    <row r="156" spans="16:98" x14ac:dyDescent="0.35">
      <c r="P156" s="24"/>
      <c r="U156" s="28"/>
      <c r="W156" s="27"/>
      <c r="Y156" s="27"/>
      <c r="AA156" s="27"/>
      <c r="AS156" s="42"/>
      <c r="AT156" s="45"/>
      <c r="AV156" s="45"/>
      <c r="AX156" s="45"/>
      <c r="AZ156" s="45"/>
      <c r="BB156" s="45"/>
      <c r="BD156" s="46"/>
      <c r="BE156" s="40"/>
      <c r="BH156" s="50"/>
      <c r="BK156" s="51"/>
      <c r="BM156" s="52"/>
      <c r="BN156" s="53"/>
      <c r="BO156" s="53"/>
      <c r="BP156" s="53"/>
      <c r="BQ156" s="53"/>
      <c r="BR156" s="53"/>
      <c r="BS156" s="51"/>
      <c r="BT156" s="51"/>
      <c r="BU156" s="54"/>
      <c r="BV156" s="54"/>
      <c r="BX156" s="52"/>
      <c r="BZ156" s="55"/>
      <c r="CB156" s="55"/>
      <c r="CD156" s="56"/>
      <c r="CE156" s="57"/>
      <c r="CF156" s="59"/>
      <c r="CG156" s="54"/>
      <c r="CH156" s="59"/>
      <c r="CI156" s="58"/>
      <c r="CJ156" s="54"/>
      <c r="CK156" s="59"/>
      <c r="CL156" s="54"/>
      <c r="CM156" s="54"/>
      <c r="CN156" s="56"/>
      <c r="CT156" s="61"/>
    </row>
    <row r="157" spans="16:98" x14ac:dyDescent="0.35">
      <c r="P157" s="24"/>
      <c r="U157" s="28"/>
      <c r="W157" s="27"/>
      <c r="Y157" s="27"/>
      <c r="AA157" s="27"/>
      <c r="AS157" s="42"/>
      <c r="AT157" s="45"/>
      <c r="AV157" s="45"/>
      <c r="AX157" s="45"/>
      <c r="AZ157" s="45"/>
      <c r="BB157" s="45"/>
      <c r="BD157" s="46"/>
      <c r="BE157" s="40"/>
      <c r="BH157" s="50"/>
      <c r="BK157" s="51"/>
      <c r="BM157" s="52"/>
      <c r="BN157" s="53"/>
      <c r="BO157" s="53"/>
      <c r="BP157" s="53"/>
      <c r="BQ157" s="53"/>
      <c r="BR157" s="53"/>
      <c r="BS157" s="51"/>
      <c r="BT157" s="51"/>
      <c r="BU157" s="54"/>
      <c r="BV157" s="54"/>
      <c r="BX157" s="52"/>
      <c r="BZ157" s="55"/>
      <c r="CB157" s="55"/>
      <c r="CD157" s="56"/>
      <c r="CE157" s="57"/>
      <c r="CF157" s="59"/>
      <c r="CG157" s="54"/>
      <c r="CH157" s="59"/>
      <c r="CI157" s="58"/>
      <c r="CJ157" s="54"/>
      <c r="CK157" s="59"/>
      <c r="CL157" s="54"/>
      <c r="CM157" s="54"/>
      <c r="CN157" s="56"/>
      <c r="CT157" s="61"/>
    </row>
    <row r="158" spans="16:98" x14ac:dyDescent="0.35">
      <c r="P158" s="24"/>
      <c r="U158" s="28"/>
      <c r="W158" s="27"/>
      <c r="Y158" s="27"/>
      <c r="AA158" s="27"/>
      <c r="AS158" s="42"/>
      <c r="AT158" s="45"/>
      <c r="AV158" s="45"/>
      <c r="AX158" s="45"/>
      <c r="AZ158" s="45"/>
      <c r="BB158" s="45"/>
      <c r="BD158" s="46"/>
      <c r="BE158" s="40"/>
      <c r="BH158" s="50"/>
      <c r="BK158" s="51"/>
      <c r="BM158" s="52"/>
      <c r="BN158" s="53"/>
      <c r="BO158" s="53"/>
      <c r="BP158" s="53"/>
      <c r="BQ158" s="53"/>
      <c r="BR158" s="53"/>
      <c r="BS158" s="51"/>
      <c r="BT158" s="51"/>
      <c r="BU158" s="54"/>
      <c r="BV158" s="54"/>
      <c r="BX158" s="52"/>
      <c r="BZ158" s="55"/>
      <c r="CB158" s="55"/>
      <c r="CD158" s="56"/>
      <c r="CE158" s="57"/>
      <c r="CF158" s="59"/>
      <c r="CG158" s="54"/>
      <c r="CH158" s="59"/>
      <c r="CI158" s="58"/>
      <c r="CJ158" s="54"/>
      <c r="CK158" s="59"/>
      <c r="CL158" s="54"/>
      <c r="CM158" s="54"/>
      <c r="CN158" s="56"/>
      <c r="CT158" s="61"/>
    </row>
    <row r="159" spans="16:98" x14ac:dyDescent="0.35">
      <c r="P159" s="24"/>
      <c r="U159" s="28"/>
      <c r="W159" s="27"/>
      <c r="Y159" s="27"/>
      <c r="AA159" s="27"/>
      <c r="AS159" s="42"/>
      <c r="AT159" s="45"/>
      <c r="AV159" s="45"/>
      <c r="AX159" s="45"/>
      <c r="AZ159" s="45"/>
      <c r="BB159" s="45"/>
      <c r="BD159" s="46"/>
      <c r="BE159" s="40"/>
      <c r="BH159" s="50"/>
      <c r="BK159" s="51"/>
      <c r="BM159" s="52"/>
      <c r="BN159" s="53"/>
      <c r="BO159" s="53"/>
      <c r="BP159" s="53"/>
      <c r="BQ159" s="53"/>
      <c r="BR159" s="53"/>
      <c r="BS159" s="51"/>
      <c r="BT159" s="51"/>
      <c r="BU159" s="54"/>
      <c r="BV159" s="54"/>
      <c r="BX159" s="52"/>
      <c r="BZ159" s="55"/>
      <c r="CB159" s="55"/>
      <c r="CD159" s="56"/>
      <c r="CE159" s="57"/>
      <c r="CF159" s="59"/>
      <c r="CG159" s="54"/>
      <c r="CH159" s="59"/>
      <c r="CI159" s="58"/>
      <c r="CJ159" s="54"/>
      <c r="CK159" s="59"/>
      <c r="CL159" s="54"/>
      <c r="CM159" s="54"/>
      <c r="CN159" s="56"/>
      <c r="CT159" s="61"/>
    </row>
    <row r="160" spans="16:98" x14ac:dyDescent="0.35">
      <c r="P160" s="24"/>
      <c r="U160" s="28"/>
      <c r="W160" s="27"/>
      <c r="Y160" s="27"/>
      <c r="AA160" s="27"/>
      <c r="AS160" s="42"/>
      <c r="AT160" s="45"/>
      <c r="AV160" s="45"/>
      <c r="AX160" s="45"/>
      <c r="AZ160" s="45"/>
      <c r="BB160" s="45"/>
      <c r="BD160" s="46"/>
      <c r="BE160" s="40"/>
      <c r="BH160" s="50"/>
      <c r="BK160" s="51"/>
      <c r="BM160" s="52"/>
      <c r="BN160" s="53"/>
      <c r="BO160" s="53"/>
      <c r="BP160" s="53"/>
      <c r="BQ160" s="53"/>
      <c r="BR160" s="53"/>
      <c r="BS160" s="51"/>
      <c r="BT160" s="51"/>
      <c r="BU160" s="54"/>
      <c r="BV160" s="54"/>
      <c r="BX160" s="52"/>
      <c r="BZ160" s="55"/>
      <c r="CB160" s="55"/>
      <c r="CD160" s="56"/>
      <c r="CE160" s="57"/>
      <c r="CF160" s="59"/>
      <c r="CG160" s="54"/>
      <c r="CH160" s="59"/>
      <c r="CI160" s="58"/>
      <c r="CJ160" s="54"/>
      <c r="CK160" s="59"/>
      <c r="CL160" s="54"/>
      <c r="CM160" s="54"/>
      <c r="CN160" s="56"/>
      <c r="CT160" s="61"/>
    </row>
    <row r="161" spans="16:98" x14ac:dyDescent="0.35">
      <c r="P161" s="24"/>
      <c r="U161" s="28"/>
      <c r="W161" s="27"/>
      <c r="Y161" s="27"/>
      <c r="AA161" s="27"/>
      <c r="AS161" s="42"/>
      <c r="AT161" s="45"/>
      <c r="AV161" s="45"/>
      <c r="AX161" s="45"/>
      <c r="AZ161" s="45"/>
      <c r="BB161" s="45"/>
      <c r="BD161" s="46"/>
      <c r="BE161" s="40"/>
      <c r="BH161" s="50"/>
      <c r="BK161" s="51"/>
      <c r="BM161" s="52"/>
      <c r="BN161" s="53"/>
      <c r="BO161" s="53"/>
      <c r="BP161" s="53"/>
      <c r="BQ161" s="53"/>
      <c r="BR161" s="53"/>
      <c r="BS161" s="51"/>
      <c r="BT161" s="51"/>
      <c r="BU161" s="54"/>
      <c r="BV161" s="54"/>
      <c r="BX161" s="52"/>
      <c r="BZ161" s="55"/>
      <c r="CB161" s="55"/>
      <c r="CD161" s="56"/>
      <c r="CE161" s="57"/>
      <c r="CF161" s="59"/>
      <c r="CG161" s="54"/>
      <c r="CH161" s="59"/>
      <c r="CI161" s="58"/>
      <c r="CJ161" s="54"/>
      <c r="CK161" s="59"/>
      <c r="CL161" s="54"/>
      <c r="CM161" s="54"/>
      <c r="CN161" s="56"/>
      <c r="CT161" s="61"/>
    </row>
    <row r="162" spans="16:98" x14ac:dyDescent="0.35">
      <c r="P162" s="24"/>
      <c r="U162" s="28"/>
      <c r="W162" s="27"/>
      <c r="Y162" s="27"/>
      <c r="AA162" s="27"/>
      <c r="AS162" s="42"/>
      <c r="AT162" s="45"/>
      <c r="AV162" s="45"/>
      <c r="AX162" s="45"/>
      <c r="AZ162" s="45"/>
      <c r="BB162" s="45"/>
      <c r="BD162" s="46"/>
      <c r="BE162" s="40"/>
      <c r="BH162" s="50"/>
      <c r="BK162" s="51"/>
      <c r="BM162" s="52"/>
      <c r="BN162" s="53"/>
      <c r="BO162" s="53"/>
      <c r="BP162" s="53"/>
      <c r="BQ162" s="53"/>
      <c r="BR162" s="53"/>
      <c r="BS162" s="51"/>
      <c r="BT162" s="51"/>
      <c r="BU162" s="54"/>
      <c r="BV162" s="54"/>
      <c r="BX162" s="52"/>
      <c r="BZ162" s="55"/>
      <c r="CB162" s="55"/>
      <c r="CD162" s="56"/>
      <c r="CE162" s="57"/>
      <c r="CF162" s="59"/>
      <c r="CG162" s="54"/>
      <c r="CH162" s="59"/>
      <c r="CI162" s="58"/>
      <c r="CJ162" s="54"/>
      <c r="CK162" s="59"/>
      <c r="CL162" s="54"/>
      <c r="CM162" s="54"/>
      <c r="CN162" s="56"/>
      <c r="CT162" s="61"/>
    </row>
    <row r="163" spans="16:98" x14ac:dyDescent="0.35">
      <c r="P163" s="24"/>
      <c r="U163" s="28"/>
      <c r="W163" s="27"/>
      <c r="Y163" s="27"/>
      <c r="AA163" s="27"/>
      <c r="AS163" s="42"/>
      <c r="AT163" s="45"/>
      <c r="AV163" s="45"/>
      <c r="AX163" s="45"/>
      <c r="AZ163" s="45"/>
      <c r="BB163" s="45"/>
      <c r="BD163" s="46"/>
      <c r="BE163" s="40"/>
      <c r="BH163" s="50"/>
      <c r="BK163" s="51"/>
      <c r="BM163" s="52"/>
      <c r="BN163" s="53"/>
      <c r="BO163" s="53"/>
      <c r="BP163" s="53"/>
      <c r="BQ163" s="53"/>
      <c r="BR163" s="53"/>
      <c r="BS163" s="51"/>
      <c r="BT163" s="51"/>
      <c r="BU163" s="54"/>
      <c r="BV163" s="54"/>
      <c r="BX163" s="52"/>
      <c r="BZ163" s="55"/>
      <c r="CB163" s="55"/>
      <c r="CD163" s="56"/>
      <c r="CE163" s="57"/>
      <c r="CF163" s="59"/>
      <c r="CG163" s="54"/>
      <c r="CH163" s="59"/>
      <c r="CI163" s="58"/>
      <c r="CJ163" s="54"/>
      <c r="CK163" s="59"/>
      <c r="CL163" s="54"/>
      <c r="CM163" s="54"/>
      <c r="CN163" s="56"/>
      <c r="CT163" s="61"/>
    </row>
    <row r="164" spans="16:98" x14ac:dyDescent="0.35">
      <c r="P164" s="24"/>
      <c r="U164" s="28"/>
      <c r="W164" s="27"/>
      <c r="Y164" s="27"/>
      <c r="AA164" s="27"/>
      <c r="AS164" s="42"/>
      <c r="AT164" s="45"/>
      <c r="AV164" s="45"/>
      <c r="AX164" s="45"/>
      <c r="AZ164" s="45"/>
      <c r="BB164" s="45"/>
      <c r="BD164" s="46"/>
      <c r="BE164" s="40"/>
      <c r="BH164" s="50"/>
      <c r="BK164" s="51"/>
      <c r="BM164" s="52"/>
      <c r="BN164" s="53"/>
      <c r="BO164" s="53"/>
      <c r="BP164" s="53"/>
      <c r="BQ164" s="53"/>
      <c r="BR164" s="53"/>
      <c r="BS164" s="51"/>
      <c r="BT164" s="51"/>
      <c r="BU164" s="54"/>
      <c r="BV164" s="54"/>
      <c r="BX164" s="52"/>
      <c r="BZ164" s="55"/>
      <c r="CB164" s="55"/>
      <c r="CD164" s="56"/>
      <c r="CE164" s="57"/>
      <c r="CF164" s="59"/>
      <c r="CG164" s="54"/>
      <c r="CH164" s="59"/>
      <c r="CI164" s="58"/>
      <c r="CJ164" s="54"/>
      <c r="CK164" s="59"/>
      <c r="CL164" s="54"/>
      <c r="CM164" s="54"/>
      <c r="CN164" s="56"/>
      <c r="CT164" s="61"/>
    </row>
    <row r="165" spans="16:98" x14ac:dyDescent="0.35">
      <c r="P165" s="24"/>
      <c r="U165" s="28"/>
      <c r="W165" s="27"/>
      <c r="Y165" s="27"/>
      <c r="AA165" s="27"/>
      <c r="AS165" s="42"/>
      <c r="AT165" s="45"/>
      <c r="AV165" s="45"/>
      <c r="AX165" s="45"/>
      <c r="AZ165" s="45"/>
      <c r="BB165" s="45"/>
      <c r="BD165" s="46"/>
      <c r="BE165" s="40"/>
      <c r="BH165" s="50"/>
      <c r="BK165" s="51"/>
      <c r="BM165" s="52"/>
      <c r="BN165" s="53"/>
      <c r="BO165" s="53"/>
      <c r="BP165" s="53"/>
      <c r="BQ165" s="53"/>
      <c r="BR165" s="53"/>
      <c r="BS165" s="51"/>
      <c r="BT165" s="51"/>
      <c r="BU165" s="54"/>
      <c r="BV165" s="54"/>
      <c r="BX165" s="52"/>
      <c r="BZ165" s="55"/>
      <c r="CB165" s="55"/>
      <c r="CD165" s="56"/>
      <c r="CE165" s="57"/>
      <c r="CF165" s="59"/>
      <c r="CG165" s="54"/>
      <c r="CH165" s="59"/>
      <c r="CI165" s="58"/>
      <c r="CJ165" s="54"/>
      <c r="CK165" s="59"/>
      <c r="CL165" s="54"/>
      <c r="CM165" s="54"/>
      <c r="CN165" s="56"/>
      <c r="CT165" s="61"/>
    </row>
    <row r="166" spans="16:98" x14ac:dyDescent="0.35">
      <c r="P166" s="24"/>
      <c r="U166" s="28"/>
      <c r="W166" s="27"/>
      <c r="Y166" s="27"/>
      <c r="AA166" s="27"/>
      <c r="AS166" s="42"/>
      <c r="AT166" s="45"/>
      <c r="AV166" s="45"/>
      <c r="AX166" s="45"/>
      <c r="AZ166" s="45"/>
      <c r="BB166" s="45"/>
      <c r="BD166" s="46"/>
      <c r="BE166" s="40"/>
      <c r="BH166" s="50"/>
      <c r="BK166" s="51"/>
      <c r="BM166" s="52"/>
      <c r="BN166" s="53"/>
      <c r="BO166" s="53"/>
      <c r="BP166" s="53"/>
      <c r="BQ166" s="53"/>
      <c r="BR166" s="53"/>
      <c r="BS166" s="51"/>
      <c r="BT166" s="51"/>
      <c r="BU166" s="54"/>
      <c r="BV166" s="54"/>
      <c r="BX166" s="52"/>
      <c r="BZ166" s="55"/>
      <c r="CB166" s="55"/>
      <c r="CD166" s="56"/>
      <c r="CE166" s="57"/>
      <c r="CF166" s="59"/>
      <c r="CG166" s="54"/>
      <c r="CH166" s="59"/>
      <c r="CI166" s="58"/>
      <c r="CJ166" s="54"/>
      <c r="CK166" s="59"/>
      <c r="CL166" s="54"/>
      <c r="CM166" s="54"/>
      <c r="CN166" s="56"/>
      <c r="CT166" s="61"/>
    </row>
    <row r="167" spans="16:98" x14ac:dyDescent="0.35">
      <c r="P167" s="24"/>
      <c r="U167" s="28"/>
      <c r="W167" s="27"/>
      <c r="Y167" s="27"/>
      <c r="AA167" s="27"/>
      <c r="AS167" s="42"/>
      <c r="AT167" s="45"/>
      <c r="AV167" s="45"/>
      <c r="AX167" s="45"/>
      <c r="AZ167" s="45"/>
      <c r="BB167" s="45"/>
      <c r="BD167" s="46"/>
      <c r="BE167" s="40"/>
      <c r="BH167" s="50"/>
      <c r="BK167" s="51"/>
      <c r="BM167" s="52"/>
      <c r="BN167" s="53"/>
      <c r="BO167" s="53"/>
      <c r="BP167" s="53"/>
      <c r="BQ167" s="53"/>
      <c r="BR167" s="53"/>
      <c r="BS167" s="51"/>
      <c r="BT167" s="51"/>
      <c r="BU167" s="54"/>
      <c r="BV167" s="54"/>
      <c r="BX167" s="52"/>
      <c r="BZ167" s="55"/>
      <c r="CB167" s="55"/>
      <c r="CD167" s="56"/>
      <c r="CE167" s="57"/>
      <c r="CF167" s="59"/>
      <c r="CG167" s="54"/>
      <c r="CH167" s="59"/>
      <c r="CI167" s="58"/>
      <c r="CJ167" s="54"/>
      <c r="CK167" s="59"/>
      <c r="CL167" s="54"/>
      <c r="CM167" s="54"/>
      <c r="CN167" s="56"/>
      <c r="CT167" s="61"/>
    </row>
    <row r="168" spans="16:98" x14ac:dyDescent="0.35">
      <c r="P168" s="24"/>
      <c r="U168" s="28"/>
      <c r="W168" s="27"/>
      <c r="Y168" s="27"/>
      <c r="AA168" s="27"/>
      <c r="AS168" s="42"/>
      <c r="AT168" s="45"/>
      <c r="AV168" s="45"/>
      <c r="AX168" s="45"/>
      <c r="AZ168" s="45"/>
      <c r="BB168" s="45"/>
      <c r="BD168" s="46"/>
      <c r="BE168" s="40"/>
      <c r="BH168" s="50"/>
      <c r="BK168" s="51"/>
      <c r="BM168" s="52"/>
      <c r="BN168" s="53"/>
      <c r="BO168" s="53"/>
      <c r="BP168" s="53"/>
      <c r="BQ168" s="53"/>
      <c r="BR168" s="53"/>
      <c r="BS168" s="51"/>
      <c r="BT168" s="51"/>
      <c r="BU168" s="54"/>
      <c r="BV168" s="54"/>
      <c r="BX168" s="52"/>
      <c r="BZ168" s="55"/>
      <c r="CB168" s="55"/>
      <c r="CD168" s="56"/>
      <c r="CE168" s="57"/>
      <c r="CF168" s="59"/>
      <c r="CG168" s="54"/>
      <c r="CH168" s="59"/>
      <c r="CI168" s="58"/>
      <c r="CJ168" s="54"/>
      <c r="CK168" s="59"/>
      <c r="CL168" s="54"/>
      <c r="CM168" s="54"/>
      <c r="CN168" s="56"/>
      <c r="CT168" s="61"/>
    </row>
    <row r="169" spans="16:98" x14ac:dyDescent="0.35">
      <c r="P169" s="24"/>
      <c r="U169" s="28"/>
      <c r="W169" s="27"/>
      <c r="Y169" s="27"/>
      <c r="AA169" s="27"/>
      <c r="AS169" s="42"/>
      <c r="AT169" s="45"/>
      <c r="AV169" s="45"/>
      <c r="AX169" s="45"/>
      <c r="AZ169" s="45"/>
      <c r="BB169" s="45"/>
      <c r="BD169" s="46"/>
      <c r="BE169" s="40"/>
      <c r="BH169" s="50"/>
      <c r="BK169" s="51"/>
      <c r="BM169" s="52"/>
      <c r="BN169" s="53"/>
      <c r="BO169" s="53"/>
      <c r="BP169" s="53"/>
      <c r="BQ169" s="53"/>
      <c r="BR169" s="53"/>
      <c r="BS169" s="51"/>
      <c r="BT169" s="51"/>
      <c r="BU169" s="54"/>
      <c r="BV169" s="54"/>
      <c r="BX169" s="52"/>
      <c r="BZ169" s="55"/>
      <c r="CB169" s="55"/>
      <c r="CD169" s="56"/>
      <c r="CE169" s="57"/>
      <c r="CF169" s="59"/>
      <c r="CG169" s="54"/>
      <c r="CH169" s="59"/>
      <c r="CI169" s="58"/>
      <c r="CJ169" s="54"/>
      <c r="CK169" s="59"/>
      <c r="CL169" s="54"/>
      <c r="CM169" s="54"/>
      <c r="CN169" s="56"/>
      <c r="CT169" s="61"/>
    </row>
    <row r="170" spans="16:98" x14ac:dyDescent="0.35">
      <c r="P170" s="24"/>
      <c r="U170" s="28"/>
      <c r="W170" s="27"/>
      <c r="Y170" s="27"/>
      <c r="AA170" s="27"/>
      <c r="AS170" s="42"/>
      <c r="AT170" s="45"/>
      <c r="AV170" s="45"/>
      <c r="AX170" s="45"/>
      <c r="AZ170" s="45"/>
      <c r="BB170" s="45"/>
      <c r="BD170" s="46"/>
      <c r="BE170" s="40"/>
      <c r="BH170" s="50"/>
      <c r="BK170" s="51"/>
      <c r="BM170" s="52"/>
      <c r="BN170" s="53"/>
      <c r="BO170" s="53"/>
      <c r="BP170" s="53"/>
      <c r="BQ170" s="53"/>
      <c r="BR170" s="53"/>
      <c r="BS170" s="51"/>
      <c r="BT170" s="51"/>
      <c r="BU170" s="54"/>
      <c r="BV170" s="54"/>
      <c r="BX170" s="52"/>
      <c r="BZ170" s="55"/>
      <c r="CB170" s="55"/>
      <c r="CD170" s="56"/>
      <c r="CE170" s="57"/>
      <c r="CF170" s="59"/>
      <c r="CG170" s="54"/>
      <c r="CH170" s="59"/>
      <c r="CI170" s="58"/>
      <c r="CJ170" s="54"/>
      <c r="CK170" s="59"/>
      <c r="CL170" s="54"/>
      <c r="CM170" s="54"/>
      <c r="CN170" s="56"/>
      <c r="CT170" s="61"/>
    </row>
    <row r="171" spans="16:98" x14ac:dyDescent="0.35">
      <c r="P171" s="24"/>
      <c r="U171" s="28"/>
      <c r="W171" s="27"/>
      <c r="Y171" s="27"/>
      <c r="AA171" s="27"/>
      <c r="AS171" s="42"/>
      <c r="AT171" s="45"/>
      <c r="AV171" s="45"/>
      <c r="AX171" s="45"/>
      <c r="AZ171" s="45"/>
      <c r="BB171" s="45"/>
      <c r="BD171" s="46"/>
      <c r="BE171" s="40"/>
      <c r="BH171" s="50"/>
      <c r="BK171" s="51"/>
      <c r="BM171" s="52"/>
      <c r="BN171" s="53"/>
      <c r="BO171" s="53"/>
      <c r="BP171" s="53"/>
      <c r="BQ171" s="53"/>
      <c r="BR171" s="53"/>
      <c r="BS171" s="51"/>
      <c r="BT171" s="51"/>
      <c r="BU171" s="54"/>
      <c r="BV171" s="54"/>
      <c r="BX171" s="52"/>
      <c r="BZ171" s="55"/>
      <c r="CB171" s="55"/>
      <c r="CD171" s="56"/>
      <c r="CE171" s="57"/>
      <c r="CF171" s="59"/>
      <c r="CG171" s="54"/>
      <c r="CH171" s="59"/>
      <c r="CI171" s="58"/>
      <c r="CJ171" s="54"/>
      <c r="CK171" s="59"/>
      <c r="CL171" s="54"/>
      <c r="CM171" s="54"/>
      <c r="CN171" s="56"/>
      <c r="CT171" s="61"/>
    </row>
    <row r="172" spans="16:98" x14ac:dyDescent="0.35">
      <c r="P172" s="24"/>
      <c r="U172" s="28"/>
      <c r="W172" s="27"/>
      <c r="Y172" s="27"/>
      <c r="AA172" s="27"/>
      <c r="AS172" s="42"/>
      <c r="AT172" s="45"/>
      <c r="AV172" s="45"/>
      <c r="AX172" s="45"/>
      <c r="AZ172" s="45"/>
      <c r="BB172" s="45"/>
      <c r="BD172" s="46"/>
      <c r="BE172" s="40"/>
      <c r="BH172" s="50"/>
      <c r="BK172" s="51"/>
      <c r="BM172" s="52"/>
      <c r="BN172" s="53"/>
      <c r="BO172" s="53"/>
      <c r="BP172" s="53"/>
      <c r="BQ172" s="53"/>
      <c r="BR172" s="53"/>
      <c r="BS172" s="51"/>
      <c r="BT172" s="51"/>
      <c r="BU172" s="54"/>
      <c r="BV172" s="54"/>
      <c r="BX172" s="52"/>
      <c r="BZ172" s="55"/>
      <c r="CB172" s="55"/>
      <c r="CD172" s="56"/>
      <c r="CE172" s="57"/>
      <c r="CF172" s="59"/>
      <c r="CG172" s="54"/>
      <c r="CH172" s="59"/>
      <c r="CI172" s="58"/>
      <c r="CJ172" s="54"/>
      <c r="CK172" s="59"/>
      <c r="CL172" s="54"/>
      <c r="CM172" s="54"/>
      <c r="CN172" s="56"/>
      <c r="CT172" s="61"/>
    </row>
    <row r="173" spans="16:98" x14ac:dyDescent="0.35">
      <c r="P173" s="24"/>
      <c r="U173" s="28"/>
      <c r="W173" s="27"/>
      <c r="Y173" s="27"/>
      <c r="AA173" s="27"/>
      <c r="AS173" s="42"/>
      <c r="AT173" s="45"/>
      <c r="AV173" s="45"/>
      <c r="AX173" s="45"/>
      <c r="AZ173" s="45"/>
      <c r="BB173" s="45"/>
      <c r="BD173" s="46"/>
      <c r="BE173" s="40"/>
      <c r="BH173" s="50"/>
      <c r="BK173" s="51"/>
      <c r="BM173" s="52"/>
      <c r="BN173" s="53"/>
      <c r="BO173" s="53"/>
      <c r="BP173" s="53"/>
      <c r="BQ173" s="53"/>
      <c r="BR173" s="53"/>
      <c r="BS173" s="51"/>
      <c r="BT173" s="51"/>
      <c r="BU173" s="54"/>
      <c r="BV173" s="54"/>
      <c r="BX173" s="52"/>
      <c r="BZ173" s="55"/>
      <c r="CB173" s="55"/>
      <c r="CD173" s="56"/>
      <c r="CE173" s="57"/>
      <c r="CF173" s="59"/>
      <c r="CG173" s="54"/>
      <c r="CH173" s="59"/>
      <c r="CI173" s="58"/>
      <c r="CJ173" s="54"/>
      <c r="CK173" s="59"/>
      <c r="CL173" s="54"/>
      <c r="CM173" s="54"/>
      <c r="CN173" s="56"/>
      <c r="CT173" s="61"/>
    </row>
    <row r="174" spans="16:98" x14ac:dyDescent="0.35">
      <c r="P174" s="24"/>
      <c r="U174" s="28"/>
      <c r="W174" s="27"/>
      <c r="Y174" s="27"/>
      <c r="AA174" s="27"/>
      <c r="AS174" s="42"/>
      <c r="AT174" s="45"/>
      <c r="AV174" s="45"/>
      <c r="AX174" s="45"/>
      <c r="AZ174" s="45"/>
      <c r="BB174" s="45"/>
      <c r="BD174" s="46"/>
      <c r="BE174" s="40"/>
      <c r="BH174" s="50"/>
      <c r="BK174" s="51"/>
      <c r="BM174" s="52"/>
      <c r="BN174" s="53"/>
      <c r="BO174" s="53"/>
      <c r="BP174" s="53"/>
      <c r="BQ174" s="53"/>
      <c r="BR174" s="53"/>
      <c r="BS174" s="51"/>
      <c r="BT174" s="51"/>
      <c r="BU174" s="54"/>
      <c r="BV174" s="54"/>
      <c r="BX174" s="52"/>
      <c r="BZ174" s="55"/>
      <c r="CB174" s="55"/>
      <c r="CD174" s="56"/>
      <c r="CE174" s="57"/>
      <c r="CF174" s="59"/>
      <c r="CG174" s="54"/>
      <c r="CH174" s="59"/>
      <c r="CI174" s="58"/>
      <c r="CJ174" s="54"/>
      <c r="CK174" s="59"/>
      <c r="CL174" s="54"/>
      <c r="CM174" s="54"/>
      <c r="CN174" s="56"/>
      <c r="CT174" s="61"/>
    </row>
    <row r="175" spans="16:98" x14ac:dyDescent="0.35">
      <c r="P175" s="24"/>
      <c r="U175" s="28"/>
      <c r="W175" s="27"/>
      <c r="Y175" s="27"/>
      <c r="AA175" s="27"/>
      <c r="AS175" s="42"/>
      <c r="AT175" s="45"/>
      <c r="AV175" s="45"/>
      <c r="AX175" s="45"/>
      <c r="AZ175" s="45"/>
      <c r="BB175" s="45"/>
      <c r="BD175" s="46"/>
      <c r="BE175" s="40"/>
      <c r="BH175" s="50"/>
      <c r="BK175" s="51"/>
      <c r="BM175" s="52"/>
      <c r="BN175" s="53"/>
      <c r="BO175" s="53"/>
      <c r="BP175" s="53"/>
      <c r="BQ175" s="53"/>
      <c r="BR175" s="53"/>
      <c r="BS175" s="51"/>
      <c r="BT175" s="51"/>
      <c r="BU175" s="54"/>
      <c r="BV175" s="54"/>
      <c r="BX175" s="52"/>
      <c r="BZ175" s="55"/>
      <c r="CB175" s="55"/>
      <c r="CD175" s="56"/>
      <c r="CE175" s="57"/>
      <c r="CF175" s="59"/>
      <c r="CG175" s="54"/>
      <c r="CH175" s="59"/>
      <c r="CI175" s="58"/>
      <c r="CJ175" s="54"/>
      <c r="CK175" s="59"/>
      <c r="CL175" s="54"/>
      <c r="CM175" s="54"/>
      <c r="CN175" s="56"/>
      <c r="CT175" s="61"/>
    </row>
    <row r="176" spans="16:98" x14ac:dyDescent="0.35">
      <c r="P176" s="24"/>
      <c r="U176" s="28"/>
      <c r="W176" s="27"/>
      <c r="Y176" s="27"/>
      <c r="AA176" s="27"/>
      <c r="AS176" s="42"/>
      <c r="AT176" s="45"/>
      <c r="AV176" s="45"/>
      <c r="AX176" s="45"/>
      <c r="AZ176" s="45"/>
      <c r="BB176" s="45"/>
      <c r="BD176" s="46"/>
      <c r="BE176" s="40"/>
      <c r="BH176" s="50"/>
      <c r="BK176" s="51"/>
      <c r="BM176" s="52"/>
      <c r="BN176" s="53"/>
      <c r="BO176" s="53"/>
      <c r="BP176" s="53"/>
      <c r="BQ176" s="53"/>
      <c r="BR176" s="53"/>
      <c r="BS176" s="51"/>
      <c r="BT176" s="51"/>
      <c r="BU176" s="54"/>
      <c r="BV176" s="54"/>
      <c r="BX176" s="52"/>
      <c r="BZ176" s="55"/>
      <c r="CB176" s="55"/>
      <c r="CD176" s="56"/>
      <c r="CE176" s="57"/>
      <c r="CF176" s="59"/>
      <c r="CG176" s="54"/>
      <c r="CH176" s="59"/>
      <c r="CI176" s="58"/>
      <c r="CJ176" s="54"/>
      <c r="CK176" s="59"/>
      <c r="CL176" s="54"/>
      <c r="CM176" s="54"/>
      <c r="CN176" s="56"/>
      <c r="CT176" s="61"/>
    </row>
    <row r="177" spans="16:98" x14ac:dyDescent="0.35">
      <c r="P177" s="24"/>
      <c r="U177" s="28"/>
      <c r="W177" s="27"/>
      <c r="Y177" s="27"/>
      <c r="AA177" s="27"/>
      <c r="AS177" s="42"/>
      <c r="AT177" s="45"/>
      <c r="AV177" s="45"/>
      <c r="AX177" s="45"/>
      <c r="AZ177" s="45"/>
      <c r="BB177" s="45"/>
      <c r="BD177" s="46"/>
      <c r="BE177" s="40"/>
      <c r="BH177" s="50"/>
      <c r="BK177" s="51"/>
      <c r="BM177" s="52"/>
      <c r="BN177" s="53"/>
      <c r="BO177" s="53"/>
      <c r="BP177" s="53"/>
      <c r="BQ177" s="53"/>
      <c r="BR177" s="53"/>
      <c r="BS177" s="51"/>
      <c r="BT177" s="51"/>
      <c r="BU177" s="54"/>
      <c r="BV177" s="54"/>
      <c r="BX177" s="52"/>
      <c r="BZ177" s="55"/>
      <c r="CB177" s="55"/>
      <c r="CD177" s="56"/>
      <c r="CE177" s="57"/>
      <c r="CF177" s="59"/>
      <c r="CG177" s="54"/>
      <c r="CH177" s="59"/>
      <c r="CI177" s="58"/>
      <c r="CJ177" s="54"/>
      <c r="CK177" s="59"/>
      <c r="CL177" s="54"/>
      <c r="CM177" s="54"/>
      <c r="CN177" s="56"/>
      <c r="CT177" s="61"/>
    </row>
    <row r="178" spans="16:98" x14ac:dyDescent="0.35">
      <c r="P178" s="24"/>
      <c r="U178" s="28"/>
      <c r="W178" s="27"/>
      <c r="Y178" s="27"/>
      <c r="AA178" s="27"/>
      <c r="AS178" s="42"/>
      <c r="AT178" s="45"/>
      <c r="AV178" s="45"/>
      <c r="AX178" s="45"/>
      <c r="AZ178" s="45"/>
      <c r="BB178" s="45"/>
      <c r="BD178" s="46"/>
      <c r="BE178" s="40"/>
      <c r="BH178" s="50"/>
      <c r="BK178" s="51"/>
      <c r="BM178" s="52"/>
      <c r="BN178" s="53"/>
      <c r="BO178" s="53"/>
      <c r="BP178" s="53"/>
      <c r="BQ178" s="53"/>
      <c r="BR178" s="53"/>
      <c r="BS178" s="51"/>
      <c r="BT178" s="51"/>
      <c r="BU178" s="54"/>
      <c r="BV178" s="54"/>
      <c r="BX178" s="52"/>
      <c r="BZ178" s="55"/>
      <c r="CB178" s="55"/>
      <c r="CD178" s="56"/>
      <c r="CE178" s="57"/>
      <c r="CF178" s="59"/>
      <c r="CG178" s="54"/>
      <c r="CH178" s="59"/>
      <c r="CI178" s="58"/>
      <c r="CJ178" s="54"/>
      <c r="CK178" s="59"/>
      <c r="CL178" s="54"/>
      <c r="CM178" s="54"/>
      <c r="CN178" s="56"/>
      <c r="CT178" s="61"/>
    </row>
    <row r="179" spans="16:98" x14ac:dyDescent="0.35">
      <c r="P179" s="24"/>
      <c r="U179" s="28"/>
      <c r="W179" s="27"/>
      <c r="Y179" s="27"/>
      <c r="AA179" s="27"/>
      <c r="AS179" s="42"/>
      <c r="AT179" s="45"/>
      <c r="AV179" s="45"/>
      <c r="AX179" s="45"/>
      <c r="AZ179" s="45"/>
      <c r="BB179" s="45"/>
      <c r="BD179" s="46"/>
      <c r="BE179" s="40"/>
      <c r="BH179" s="50"/>
      <c r="BK179" s="51"/>
      <c r="BM179" s="52"/>
      <c r="BN179" s="53"/>
      <c r="BO179" s="53"/>
      <c r="BP179" s="53"/>
      <c r="BQ179" s="53"/>
      <c r="BR179" s="53"/>
      <c r="BS179" s="51"/>
      <c r="BT179" s="51"/>
      <c r="BU179" s="54"/>
      <c r="BV179" s="54"/>
      <c r="BX179" s="52"/>
      <c r="BZ179" s="55"/>
      <c r="CB179" s="55"/>
      <c r="CD179" s="56"/>
      <c r="CE179" s="57"/>
      <c r="CF179" s="59"/>
      <c r="CG179" s="54"/>
      <c r="CH179" s="59"/>
      <c r="CI179" s="58"/>
      <c r="CJ179" s="54"/>
      <c r="CK179" s="59"/>
      <c r="CL179" s="54"/>
      <c r="CM179" s="54"/>
      <c r="CN179" s="56"/>
      <c r="CT179" s="61"/>
    </row>
    <row r="180" spans="16:98" x14ac:dyDescent="0.35">
      <c r="P180" s="24"/>
      <c r="U180" s="28"/>
      <c r="W180" s="27"/>
      <c r="Y180" s="27"/>
      <c r="AA180" s="27"/>
      <c r="AS180" s="42"/>
      <c r="AT180" s="45"/>
      <c r="AV180" s="45"/>
      <c r="AX180" s="45"/>
      <c r="AZ180" s="45"/>
      <c r="BB180" s="45"/>
      <c r="BD180" s="46"/>
      <c r="BE180" s="40"/>
      <c r="BH180" s="50"/>
      <c r="BK180" s="51"/>
      <c r="BM180" s="52"/>
      <c r="BN180" s="53"/>
      <c r="BO180" s="53"/>
      <c r="BP180" s="53"/>
      <c r="BQ180" s="53"/>
      <c r="BR180" s="53"/>
      <c r="BS180" s="51"/>
      <c r="BT180" s="51"/>
      <c r="BU180" s="54"/>
      <c r="BV180" s="54"/>
      <c r="BX180" s="52"/>
      <c r="BZ180" s="55"/>
      <c r="CB180" s="55"/>
      <c r="CD180" s="56"/>
      <c r="CE180" s="57"/>
      <c r="CF180" s="59"/>
      <c r="CG180" s="54"/>
      <c r="CH180" s="59"/>
      <c r="CI180" s="58"/>
      <c r="CJ180" s="54"/>
      <c r="CK180" s="59"/>
      <c r="CL180" s="54"/>
      <c r="CM180" s="54"/>
      <c r="CN180" s="56"/>
      <c r="CT180" s="61"/>
    </row>
    <row r="181" spans="16:98" x14ac:dyDescent="0.35">
      <c r="P181" s="24"/>
      <c r="U181" s="28"/>
      <c r="W181" s="27"/>
      <c r="Y181" s="27"/>
      <c r="AA181" s="27"/>
      <c r="AS181" s="42"/>
      <c r="AT181" s="45"/>
      <c r="AV181" s="45"/>
      <c r="AX181" s="45"/>
      <c r="AZ181" s="45"/>
      <c r="BB181" s="45"/>
      <c r="BD181" s="46"/>
      <c r="BE181" s="40"/>
      <c r="BH181" s="50"/>
      <c r="BK181" s="51"/>
      <c r="BM181" s="52"/>
      <c r="BN181" s="53"/>
      <c r="BO181" s="53"/>
      <c r="BP181" s="53"/>
      <c r="BQ181" s="53"/>
      <c r="BR181" s="53"/>
      <c r="BS181" s="51"/>
      <c r="BT181" s="51"/>
      <c r="BU181" s="54"/>
      <c r="BV181" s="54"/>
      <c r="BX181" s="52"/>
      <c r="BZ181" s="55"/>
      <c r="CB181" s="55"/>
      <c r="CD181" s="56"/>
      <c r="CE181" s="57"/>
      <c r="CF181" s="59"/>
      <c r="CG181" s="54"/>
      <c r="CH181" s="59"/>
      <c r="CI181" s="58"/>
      <c r="CJ181" s="54"/>
      <c r="CK181" s="59"/>
      <c r="CL181" s="54"/>
      <c r="CM181" s="54"/>
      <c r="CN181" s="56"/>
      <c r="CT181" s="61"/>
    </row>
    <row r="182" spans="16:98" x14ac:dyDescent="0.35">
      <c r="P182" s="24"/>
      <c r="U182" s="28"/>
      <c r="W182" s="27"/>
      <c r="Y182" s="27"/>
      <c r="AA182" s="27"/>
      <c r="AS182" s="42"/>
      <c r="AT182" s="45"/>
      <c r="AV182" s="45"/>
      <c r="AX182" s="45"/>
      <c r="AZ182" s="45"/>
      <c r="BB182" s="45"/>
      <c r="BD182" s="46"/>
      <c r="BE182" s="40"/>
      <c r="BH182" s="50"/>
      <c r="BK182" s="51"/>
      <c r="BM182" s="52"/>
      <c r="BN182" s="53"/>
      <c r="BO182" s="53"/>
      <c r="BP182" s="53"/>
      <c r="BQ182" s="53"/>
      <c r="BR182" s="53"/>
      <c r="BS182" s="51"/>
      <c r="BT182" s="51"/>
      <c r="BU182" s="54"/>
      <c r="BV182" s="54"/>
      <c r="BX182" s="52"/>
      <c r="BZ182" s="55"/>
      <c r="CB182" s="55"/>
      <c r="CD182" s="56"/>
      <c r="CE182" s="57"/>
      <c r="CF182" s="59"/>
      <c r="CG182" s="54"/>
      <c r="CH182" s="59"/>
      <c r="CI182" s="58"/>
      <c r="CJ182" s="54"/>
      <c r="CK182" s="59"/>
      <c r="CL182" s="54"/>
      <c r="CM182" s="54"/>
      <c r="CN182" s="56"/>
      <c r="CT182" s="61"/>
    </row>
    <row r="183" spans="16:98" x14ac:dyDescent="0.35">
      <c r="P183" s="24"/>
      <c r="U183" s="28"/>
      <c r="W183" s="27"/>
      <c r="Y183" s="27"/>
      <c r="AA183" s="27"/>
      <c r="AS183" s="42"/>
      <c r="AT183" s="45"/>
      <c r="AV183" s="45"/>
      <c r="AX183" s="45"/>
      <c r="AZ183" s="45"/>
      <c r="BB183" s="45"/>
      <c r="BD183" s="46"/>
      <c r="BE183" s="40"/>
      <c r="BH183" s="50"/>
      <c r="BK183" s="51"/>
      <c r="BM183" s="52"/>
      <c r="BN183" s="53"/>
      <c r="BO183" s="53"/>
      <c r="BP183" s="53"/>
      <c r="BQ183" s="53"/>
      <c r="BR183" s="53"/>
      <c r="BS183" s="51"/>
      <c r="BT183" s="51"/>
      <c r="BU183" s="54"/>
      <c r="BV183" s="54"/>
      <c r="BX183" s="52"/>
      <c r="BZ183" s="55"/>
      <c r="CB183" s="55"/>
      <c r="CD183" s="56"/>
      <c r="CE183" s="57"/>
      <c r="CF183" s="59"/>
      <c r="CG183" s="54"/>
      <c r="CH183" s="59"/>
      <c r="CI183" s="58"/>
      <c r="CJ183" s="54"/>
      <c r="CK183" s="59"/>
      <c r="CL183" s="54"/>
      <c r="CM183" s="54"/>
      <c r="CN183" s="56"/>
      <c r="CT183" s="61"/>
    </row>
    <row r="184" spans="16:98" x14ac:dyDescent="0.35">
      <c r="P184" s="24"/>
      <c r="U184" s="28"/>
      <c r="W184" s="27"/>
      <c r="Y184" s="27"/>
      <c r="AA184" s="27"/>
      <c r="AS184" s="42"/>
      <c r="AT184" s="45"/>
      <c r="AV184" s="45"/>
      <c r="AX184" s="45"/>
      <c r="AZ184" s="45"/>
      <c r="BB184" s="45"/>
      <c r="BD184" s="46"/>
      <c r="BE184" s="40"/>
      <c r="BH184" s="50"/>
      <c r="BK184" s="51"/>
      <c r="BM184" s="52"/>
      <c r="BN184" s="53"/>
      <c r="BO184" s="53"/>
      <c r="BP184" s="53"/>
      <c r="BQ184" s="53"/>
      <c r="BR184" s="53"/>
      <c r="BS184" s="51"/>
      <c r="BT184" s="51"/>
      <c r="BU184" s="54"/>
      <c r="BV184" s="54"/>
      <c r="BX184" s="52"/>
      <c r="BZ184" s="55"/>
      <c r="CB184" s="55"/>
      <c r="CD184" s="56"/>
      <c r="CE184" s="57"/>
      <c r="CF184" s="59"/>
      <c r="CG184" s="54"/>
      <c r="CH184" s="59"/>
      <c r="CI184" s="58"/>
      <c r="CJ184" s="54"/>
      <c r="CK184" s="59"/>
      <c r="CL184" s="54"/>
      <c r="CM184" s="54"/>
      <c r="CN184" s="56"/>
      <c r="CT184" s="61"/>
    </row>
    <row r="185" spans="16:98" x14ac:dyDescent="0.35">
      <c r="P185" s="24"/>
      <c r="U185" s="28"/>
      <c r="W185" s="27"/>
      <c r="Y185" s="27"/>
      <c r="AA185" s="27"/>
      <c r="AS185" s="42"/>
      <c r="AT185" s="45"/>
      <c r="AV185" s="45"/>
      <c r="AX185" s="45"/>
      <c r="AZ185" s="45"/>
      <c r="BB185" s="45"/>
      <c r="BD185" s="46"/>
      <c r="BE185" s="40"/>
      <c r="BH185" s="50"/>
      <c r="BK185" s="51"/>
      <c r="BM185" s="52"/>
      <c r="BN185" s="53"/>
      <c r="BO185" s="53"/>
      <c r="BP185" s="53"/>
      <c r="BQ185" s="53"/>
      <c r="BR185" s="53"/>
      <c r="BS185" s="51"/>
      <c r="BT185" s="51"/>
      <c r="BU185" s="54"/>
      <c r="BV185" s="54"/>
      <c r="BX185" s="52"/>
      <c r="BZ185" s="55"/>
      <c r="CB185" s="55"/>
      <c r="CD185" s="56"/>
      <c r="CE185" s="57"/>
      <c r="CF185" s="59"/>
      <c r="CG185" s="54"/>
      <c r="CH185" s="59"/>
      <c r="CI185" s="58"/>
      <c r="CJ185" s="54"/>
      <c r="CK185" s="59"/>
      <c r="CL185" s="54"/>
      <c r="CM185" s="54"/>
      <c r="CN185" s="56"/>
      <c r="CT185" s="61"/>
    </row>
    <row r="186" spans="16:98" x14ac:dyDescent="0.35">
      <c r="P186" s="24"/>
      <c r="U186" s="28"/>
      <c r="W186" s="27"/>
      <c r="Y186" s="27"/>
      <c r="AA186" s="27"/>
      <c r="AS186" s="42"/>
      <c r="AT186" s="45"/>
      <c r="AV186" s="45"/>
      <c r="AX186" s="45"/>
      <c r="AZ186" s="45"/>
      <c r="BB186" s="45"/>
      <c r="BD186" s="46"/>
      <c r="BE186" s="40"/>
      <c r="BH186" s="50"/>
      <c r="BK186" s="51"/>
      <c r="BM186" s="52"/>
      <c r="BN186" s="53"/>
      <c r="BO186" s="53"/>
      <c r="BP186" s="53"/>
      <c r="BQ186" s="53"/>
      <c r="BR186" s="53"/>
      <c r="BS186" s="51"/>
      <c r="BT186" s="51"/>
      <c r="BU186" s="54"/>
      <c r="BV186" s="54"/>
      <c r="BX186" s="52"/>
      <c r="BZ186" s="55"/>
      <c r="CB186" s="55"/>
      <c r="CD186" s="56"/>
      <c r="CE186" s="57"/>
      <c r="CF186" s="59"/>
      <c r="CG186" s="54"/>
      <c r="CH186" s="59"/>
      <c r="CI186" s="58"/>
      <c r="CJ186" s="54"/>
      <c r="CK186" s="59"/>
      <c r="CL186" s="54"/>
      <c r="CM186" s="54"/>
      <c r="CN186" s="56"/>
      <c r="CT186" s="61"/>
    </row>
    <row r="187" spans="16:98" x14ac:dyDescent="0.35">
      <c r="P187" s="24"/>
      <c r="U187" s="28"/>
      <c r="W187" s="27"/>
      <c r="Y187" s="27"/>
      <c r="AA187" s="27"/>
      <c r="AS187" s="42"/>
      <c r="AT187" s="45"/>
      <c r="AV187" s="45"/>
      <c r="AX187" s="45"/>
      <c r="AZ187" s="45"/>
      <c r="BB187" s="45"/>
      <c r="BD187" s="46"/>
      <c r="BE187" s="40"/>
      <c r="BH187" s="50"/>
      <c r="BK187" s="51"/>
      <c r="BM187" s="52"/>
      <c r="BN187" s="53"/>
      <c r="BO187" s="53"/>
      <c r="BP187" s="53"/>
      <c r="BQ187" s="53"/>
      <c r="BR187" s="53"/>
      <c r="BS187" s="51"/>
      <c r="BT187" s="51"/>
      <c r="BU187" s="54"/>
      <c r="BV187" s="54"/>
      <c r="BX187" s="52"/>
      <c r="BZ187" s="55"/>
      <c r="CB187" s="55"/>
      <c r="CD187" s="56"/>
      <c r="CE187" s="57"/>
      <c r="CF187" s="59"/>
      <c r="CG187" s="54"/>
      <c r="CH187" s="59"/>
      <c r="CI187" s="58"/>
      <c r="CJ187" s="54"/>
      <c r="CK187" s="59"/>
      <c r="CL187" s="54"/>
      <c r="CM187" s="54"/>
      <c r="CN187" s="56"/>
      <c r="CT187" s="61"/>
    </row>
    <row r="188" spans="16:98" x14ac:dyDescent="0.35">
      <c r="P188" s="24"/>
      <c r="U188" s="28"/>
      <c r="W188" s="27"/>
      <c r="Y188" s="27"/>
      <c r="AA188" s="27"/>
      <c r="AS188" s="42"/>
      <c r="AT188" s="45"/>
      <c r="AV188" s="45"/>
      <c r="AX188" s="45"/>
      <c r="AZ188" s="45"/>
      <c r="BB188" s="45"/>
      <c r="BD188" s="46"/>
      <c r="BE188" s="40"/>
      <c r="BH188" s="50"/>
      <c r="BK188" s="51"/>
      <c r="BM188" s="52"/>
      <c r="BN188" s="53"/>
      <c r="BO188" s="53"/>
      <c r="BP188" s="53"/>
      <c r="BQ188" s="53"/>
      <c r="BR188" s="53"/>
      <c r="BS188" s="51"/>
      <c r="BT188" s="51"/>
      <c r="BU188" s="54"/>
      <c r="BV188" s="54"/>
      <c r="BX188" s="52"/>
      <c r="BZ188" s="55"/>
      <c r="CB188" s="55"/>
      <c r="CD188" s="56"/>
      <c r="CE188" s="57"/>
      <c r="CF188" s="59"/>
      <c r="CG188" s="54"/>
      <c r="CH188" s="59"/>
      <c r="CI188" s="58"/>
      <c r="CJ188" s="54"/>
      <c r="CK188" s="59"/>
      <c r="CL188" s="54"/>
      <c r="CM188" s="54"/>
      <c r="CN188" s="56"/>
      <c r="CT188" s="61"/>
    </row>
    <row r="189" spans="16:98" x14ac:dyDescent="0.35">
      <c r="P189" s="24"/>
      <c r="U189" s="28"/>
      <c r="W189" s="27"/>
      <c r="Y189" s="27"/>
      <c r="AA189" s="27"/>
      <c r="AS189" s="42"/>
      <c r="AT189" s="45"/>
      <c r="AV189" s="45"/>
      <c r="AX189" s="45"/>
      <c r="AZ189" s="45"/>
      <c r="BB189" s="45"/>
      <c r="BD189" s="46"/>
      <c r="BE189" s="40"/>
      <c r="BH189" s="50"/>
      <c r="BK189" s="51"/>
      <c r="BM189" s="52"/>
      <c r="BN189" s="53"/>
      <c r="BO189" s="53"/>
      <c r="BP189" s="53"/>
      <c r="BQ189" s="53"/>
      <c r="BR189" s="53"/>
      <c r="BS189" s="51"/>
      <c r="BT189" s="51"/>
      <c r="BU189" s="54"/>
      <c r="BV189" s="54"/>
      <c r="BX189" s="52"/>
      <c r="BZ189" s="55"/>
      <c r="CB189" s="55"/>
      <c r="CD189" s="56"/>
      <c r="CE189" s="57"/>
      <c r="CF189" s="59"/>
      <c r="CG189" s="54"/>
      <c r="CH189" s="59"/>
      <c r="CI189" s="58"/>
      <c r="CJ189" s="54"/>
      <c r="CK189" s="59"/>
      <c r="CL189" s="54"/>
      <c r="CM189" s="54"/>
      <c r="CN189" s="56"/>
      <c r="CT189" s="61"/>
    </row>
    <row r="190" spans="16:98" x14ac:dyDescent="0.35">
      <c r="P190" s="24"/>
      <c r="U190" s="28"/>
      <c r="W190" s="27"/>
      <c r="Y190" s="27"/>
      <c r="AA190" s="27"/>
      <c r="AS190" s="42"/>
      <c r="AT190" s="45"/>
      <c r="AV190" s="45"/>
      <c r="AX190" s="45"/>
      <c r="AZ190" s="45"/>
      <c r="BB190" s="45"/>
      <c r="BD190" s="46"/>
      <c r="BE190" s="40"/>
      <c r="BH190" s="50"/>
      <c r="BK190" s="51"/>
      <c r="BM190" s="52"/>
      <c r="BN190" s="53"/>
      <c r="BO190" s="53"/>
      <c r="BP190" s="53"/>
      <c r="BQ190" s="53"/>
      <c r="BR190" s="53"/>
      <c r="BS190" s="51"/>
      <c r="BT190" s="51"/>
      <c r="BU190" s="54"/>
      <c r="BV190" s="54"/>
      <c r="BX190" s="52"/>
      <c r="BZ190" s="55"/>
      <c r="CB190" s="55"/>
      <c r="CD190" s="56"/>
      <c r="CE190" s="57"/>
      <c r="CF190" s="59"/>
      <c r="CG190" s="54"/>
      <c r="CH190" s="59"/>
      <c r="CI190" s="58"/>
      <c r="CJ190" s="54"/>
      <c r="CK190" s="59"/>
      <c r="CL190" s="54"/>
      <c r="CM190" s="54"/>
      <c r="CN190" s="56"/>
      <c r="CT190" s="61"/>
    </row>
    <row r="191" spans="16:98" x14ac:dyDescent="0.35">
      <c r="P191" s="24"/>
      <c r="U191" s="28"/>
      <c r="W191" s="27"/>
      <c r="Y191" s="27"/>
      <c r="AA191" s="27"/>
      <c r="AS191" s="42"/>
      <c r="AT191" s="45"/>
      <c r="AV191" s="45"/>
      <c r="AX191" s="45"/>
      <c r="AZ191" s="45"/>
      <c r="BB191" s="45"/>
      <c r="BD191" s="46"/>
      <c r="BE191" s="40"/>
      <c r="BH191" s="50"/>
      <c r="BK191" s="51"/>
      <c r="BM191" s="52"/>
      <c r="BN191" s="53"/>
      <c r="BO191" s="53"/>
      <c r="BP191" s="53"/>
      <c r="BQ191" s="53"/>
      <c r="BR191" s="53"/>
      <c r="BS191" s="51"/>
      <c r="BT191" s="51"/>
      <c r="BU191" s="54"/>
      <c r="BV191" s="54"/>
      <c r="BX191" s="52"/>
      <c r="BZ191" s="55"/>
      <c r="CB191" s="55"/>
      <c r="CD191" s="56"/>
      <c r="CE191" s="57"/>
      <c r="CF191" s="59"/>
      <c r="CG191" s="54"/>
      <c r="CH191" s="59"/>
      <c r="CI191" s="58"/>
      <c r="CJ191" s="54"/>
      <c r="CK191" s="59"/>
      <c r="CL191" s="54"/>
      <c r="CM191" s="54"/>
      <c r="CN191" s="56"/>
      <c r="CT191" s="61"/>
    </row>
    <row r="192" spans="16:98" x14ac:dyDescent="0.35">
      <c r="P192" s="24"/>
      <c r="U192" s="28"/>
      <c r="W192" s="27"/>
      <c r="Y192" s="27"/>
      <c r="AA192" s="27"/>
      <c r="AS192" s="42"/>
      <c r="AT192" s="45"/>
      <c r="AV192" s="45"/>
      <c r="AX192" s="45"/>
      <c r="AZ192" s="45"/>
      <c r="BB192" s="45"/>
      <c r="BD192" s="46"/>
      <c r="BE192" s="40"/>
      <c r="BH192" s="50"/>
      <c r="BK192" s="51"/>
      <c r="BM192" s="52"/>
      <c r="BN192" s="53"/>
      <c r="BO192" s="53"/>
      <c r="BP192" s="53"/>
      <c r="BQ192" s="53"/>
      <c r="BR192" s="53"/>
      <c r="BS192" s="51"/>
      <c r="BT192" s="51"/>
      <c r="BU192" s="54"/>
      <c r="BV192" s="54"/>
      <c r="BX192" s="52"/>
      <c r="BZ192" s="55"/>
      <c r="CB192" s="55"/>
      <c r="CD192" s="56"/>
      <c r="CE192" s="57"/>
      <c r="CF192" s="59"/>
      <c r="CG192" s="54"/>
      <c r="CH192" s="59"/>
      <c r="CI192" s="58"/>
      <c r="CJ192" s="54"/>
      <c r="CK192" s="59"/>
      <c r="CL192" s="54"/>
      <c r="CM192" s="54"/>
      <c r="CN192" s="56"/>
      <c r="CT192" s="61"/>
    </row>
    <row r="193" spans="16:98" x14ac:dyDescent="0.35">
      <c r="P193" s="24"/>
      <c r="U193" s="28"/>
      <c r="W193" s="27"/>
      <c r="Y193" s="27"/>
      <c r="AA193" s="27"/>
      <c r="AS193" s="42"/>
      <c r="AT193" s="45"/>
      <c r="AV193" s="45"/>
      <c r="AX193" s="45"/>
      <c r="AZ193" s="45"/>
      <c r="BB193" s="45"/>
      <c r="BD193" s="46"/>
      <c r="BE193" s="40"/>
      <c r="BH193" s="50"/>
      <c r="BK193" s="51"/>
      <c r="BM193" s="52"/>
      <c r="BN193" s="53"/>
      <c r="BO193" s="53"/>
      <c r="BP193" s="53"/>
      <c r="BQ193" s="53"/>
      <c r="BR193" s="53"/>
      <c r="BS193" s="51"/>
      <c r="BT193" s="51"/>
      <c r="BU193" s="54"/>
      <c r="BV193" s="54"/>
      <c r="BX193" s="52"/>
      <c r="BZ193" s="55"/>
      <c r="CB193" s="55"/>
      <c r="CD193" s="56"/>
      <c r="CE193" s="57"/>
      <c r="CF193" s="59"/>
      <c r="CG193" s="54"/>
      <c r="CH193" s="59"/>
      <c r="CI193" s="58"/>
      <c r="CJ193" s="54"/>
      <c r="CK193" s="59"/>
      <c r="CL193" s="54"/>
      <c r="CM193" s="54"/>
      <c r="CN193" s="56"/>
      <c r="CT193" s="61"/>
    </row>
    <row r="194" spans="16:98" x14ac:dyDescent="0.35">
      <c r="P194" s="24"/>
      <c r="U194" s="28"/>
      <c r="W194" s="27"/>
      <c r="Y194" s="27"/>
      <c r="AA194" s="27"/>
      <c r="AS194" s="42"/>
      <c r="AT194" s="45"/>
      <c r="AV194" s="45"/>
      <c r="AX194" s="45"/>
      <c r="AZ194" s="45"/>
      <c r="BB194" s="45"/>
      <c r="BD194" s="46"/>
      <c r="BE194" s="40"/>
      <c r="BH194" s="50"/>
      <c r="BK194" s="51"/>
      <c r="BM194" s="52"/>
      <c r="BN194" s="53"/>
      <c r="BO194" s="53"/>
      <c r="BP194" s="53"/>
      <c r="BQ194" s="53"/>
      <c r="BR194" s="53"/>
      <c r="BS194" s="51"/>
      <c r="BT194" s="51"/>
      <c r="BU194" s="54"/>
      <c r="BV194" s="54"/>
      <c r="BX194" s="52"/>
      <c r="BZ194" s="55"/>
      <c r="CB194" s="55"/>
      <c r="CD194" s="56"/>
      <c r="CE194" s="57"/>
      <c r="CF194" s="59"/>
      <c r="CG194" s="54"/>
      <c r="CH194" s="59"/>
      <c r="CI194" s="58"/>
      <c r="CJ194" s="54"/>
      <c r="CK194" s="59"/>
      <c r="CL194" s="54"/>
      <c r="CM194" s="54"/>
      <c r="CN194" s="56"/>
      <c r="CT194" s="61"/>
    </row>
    <row r="195" spans="16:98" x14ac:dyDescent="0.35">
      <c r="P195" s="24"/>
      <c r="U195" s="28"/>
      <c r="W195" s="27"/>
      <c r="Y195" s="27"/>
      <c r="AA195" s="27"/>
      <c r="AS195" s="42"/>
      <c r="AT195" s="45"/>
      <c r="AV195" s="45"/>
      <c r="AX195" s="45"/>
      <c r="AZ195" s="45"/>
      <c r="BB195" s="45"/>
      <c r="BD195" s="46"/>
      <c r="BE195" s="40"/>
      <c r="BH195" s="50"/>
      <c r="BK195" s="51"/>
      <c r="BM195" s="52"/>
      <c r="BN195" s="53"/>
      <c r="BO195" s="53"/>
      <c r="BP195" s="53"/>
      <c r="BQ195" s="53"/>
      <c r="BR195" s="53"/>
      <c r="BS195" s="51"/>
      <c r="BT195" s="51"/>
      <c r="BU195" s="54"/>
      <c r="BV195" s="54"/>
      <c r="BX195" s="52"/>
      <c r="BZ195" s="55"/>
      <c r="CB195" s="55"/>
      <c r="CD195" s="56"/>
      <c r="CE195" s="57"/>
      <c r="CF195" s="59"/>
      <c r="CG195" s="54"/>
      <c r="CH195" s="59"/>
      <c r="CI195" s="58"/>
      <c r="CJ195" s="54"/>
      <c r="CK195" s="59"/>
      <c r="CL195" s="54"/>
      <c r="CM195" s="54"/>
      <c r="CN195" s="56"/>
      <c r="CT195" s="61"/>
    </row>
    <row r="196" spans="16:98" x14ac:dyDescent="0.35">
      <c r="P196" s="24"/>
      <c r="U196" s="28"/>
      <c r="W196" s="27"/>
      <c r="Y196" s="27"/>
      <c r="AA196" s="27"/>
      <c r="AS196" s="42"/>
      <c r="AT196" s="45"/>
      <c r="AV196" s="45"/>
      <c r="AX196" s="45"/>
      <c r="AZ196" s="45"/>
      <c r="BB196" s="45"/>
      <c r="BD196" s="46"/>
      <c r="BE196" s="40"/>
      <c r="BH196" s="50"/>
      <c r="BK196" s="51"/>
      <c r="BM196" s="52"/>
      <c r="BN196" s="53"/>
      <c r="BO196" s="53"/>
      <c r="BP196" s="53"/>
      <c r="BQ196" s="53"/>
      <c r="BR196" s="53"/>
      <c r="BS196" s="51"/>
      <c r="BT196" s="51"/>
      <c r="BU196" s="54"/>
      <c r="BV196" s="54"/>
      <c r="BX196" s="52"/>
      <c r="BZ196" s="55"/>
      <c r="CB196" s="55"/>
      <c r="CD196" s="56"/>
      <c r="CE196" s="57"/>
      <c r="CF196" s="59"/>
      <c r="CG196" s="54"/>
      <c r="CH196" s="59"/>
      <c r="CI196" s="58"/>
      <c r="CJ196" s="54"/>
      <c r="CK196" s="59"/>
      <c r="CL196" s="54"/>
      <c r="CM196" s="54"/>
      <c r="CN196" s="56"/>
      <c r="CT196" s="61"/>
    </row>
    <row r="197" spans="16:98" x14ac:dyDescent="0.35">
      <c r="P197" s="24"/>
      <c r="U197" s="28"/>
      <c r="W197" s="27"/>
      <c r="Y197" s="27"/>
      <c r="AA197" s="27"/>
      <c r="AS197" s="42"/>
      <c r="AT197" s="45"/>
      <c r="AV197" s="45"/>
      <c r="AX197" s="45"/>
      <c r="AZ197" s="45"/>
      <c r="BB197" s="45"/>
      <c r="BD197" s="46"/>
      <c r="BE197" s="40"/>
      <c r="BH197" s="50"/>
      <c r="BK197" s="51"/>
      <c r="BM197" s="52"/>
      <c r="BN197" s="53"/>
      <c r="BO197" s="53"/>
      <c r="BP197" s="53"/>
      <c r="BQ197" s="53"/>
      <c r="BR197" s="53"/>
      <c r="BS197" s="51"/>
      <c r="BT197" s="51"/>
      <c r="BU197" s="54"/>
      <c r="BV197" s="54"/>
      <c r="BX197" s="52"/>
      <c r="BZ197" s="55"/>
      <c r="CB197" s="55"/>
      <c r="CD197" s="56"/>
      <c r="CE197" s="57"/>
      <c r="CF197" s="59"/>
      <c r="CG197" s="54"/>
      <c r="CH197" s="59"/>
      <c r="CI197" s="58"/>
      <c r="CJ197" s="54"/>
      <c r="CK197" s="59"/>
      <c r="CL197" s="54"/>
      <c r="CM197" s="54"/>
      <c r="CN197" s="56"/>
      <c r="CT197" s="61"/>
    </row>
    <row r="198" spans="16:98" x14ac:dyDescent="0.35">
      <c r="P198" s="24"/>
      <c r="U198" s="28"/>
      <c r="W198" s="27"/>
      <c r="Y198" s="27"/>
      <c r="AA198" s="27"/>
      <c r="AS198" s="42"/>
      <c r="AT198" s="45"/>
      <c r="AV198" s="45"/>
      <c r="AX198" s="45"/>
      <c r="AZ198" s="45"/>
      <c r="BB198" s="45"/>
      <c r="BD198" s="46"/>
      <c r="BE198" s="40"/>
      <c r="BH198" s="50"/>
      <c r="BK198" s="51"/>
      <c r="BM198" s="52"/>
      <c r="BN198" s="53"/>
      <c r="BO198" s="53"/>
      <c r="BP198" s="53"/>
      <c r="BQ198" s="53"/>
      <c r="BR198" s="53"/>
      <c r="BS198" s="51"/>
      <c r="BT198" s="51"/>
      <c r="BU198" s="54"/>
      <c r="BV198" s="54"/>
      <c r="BX198" s="52"/>
      <c r="BZ198" s="55"/>
      <c r="CB198" s="55"/>
      <c r="CD198" s="56"/>
      <c r="CE198" s="57"/>
      <c r="CF198" s="59"/>
      <c r="CG198" s="54"/>
      <c r="CH198" s="59"/>
      <c r="CI198" s="58"/>
      <c r="CJ198" s="54"/>
      <c r="CK198" s="59"/>
      <c r="CL198" s="54"/>
      <c r="CM198" s="54"/>
      <c r="CN198" s="56"/>
      <c r="CT198" s="61"/>
    </row>
    <row r="199" spans="16:98" x14ac:dyDescent="0.35">
      <c r="P199" s="24"/>
      <c r="U199" s="28"/>
      <c r="W199" s="27"/>
      <c r="Y199" s="27"/>
      <c r="AA199" s="27"/>
      <c r="AS199" s="42"/>
      <c r="AT199" s="45"/>
      <c r="AV199" s="45"/>
      <c r="AX199" s="45"/>
      <c r="AZ199" s="45"/>
      <c r="BB199" s="45"/>
      <c r="BD199" s="46"/>
      <c r="BE199" s="40"/>
      <c r="BH199" s="50"/>
      <c r="BK199" s="51"/>
      <c r="BM199" s="52"/>
      <c r="BN199" s="53"/>
      <c r="BO199" s="53"/>
      <c r="BP199" s="53"/>
      <c r="BQ199" s="53"/>
      <c r="BR199" s="53"/>
      <c r="BS199" s="51"/>
      <c r="BT199" s="51"/>
      <c r="BU199" s="54"/>
      <c r="BV199" s="54"/>
      <c r="BX199" s="52"/>
      <c r="BZ199" s="55"/>
      <c r="CB199" s="55"/>
      <c r="CD199" s="56"/>
      <c r="CE199" s="57"/>
      <c r="CF199" s="59"/>
      <c r="CG199" s="54"/>
      <c r="CH199" s="59"/>
      <c r="CI199" s="58"/>
      <c r="CJ199" s="54"/>
      <c r="CK199" s="59"/>
      <c r="CL199" s="54"/>
      <c r="CM199" s="54"/>
      <c r="CN199" s="56"/>
      <c r="CT199" s="61"/>
    </row>
    <row r="200" spans="16:98" x14ac:dyDescent="0.35">
      <c r="P200" s="24"/>
      <c r="U200" s="28"/>
      <c r="W200" s="27"/>
      <c r="Y200" s="27"/>
      <c r="AA200" s="27"/>
      <c r="AS200" s="42"/>
      <c r="AT200" s="45"/>
      <c r="AV200" s="45"/>
      <c r="AX200" s="45"/>
      <c r="AZ200" s="45"/>
      <c r="BB200" s="45"/>
      <c r="BD200" s="46"/>
      <c r="BE200" s="40"/>
      <c r="BH200" s="50"/>
      <c r="BK200" s="51"/>
      <c r="BM200" s="52"/>
      <c r="BN200" s="53"/>
      <c r="BO200" s="53"/>
      <c r="BP200" s="53"/>
      <c r="BQ200" s="53"/>
      <c r="BR200" s="53"/>
      <c r="BS200" s="51"/>
      <c r="BT200" s="51"/>
      <c r="BU200" s="54"/>
      <c r="BV200" s="54"/>
      <c r="BX200" s="52"/>
      <c r="BZ200" s="55"/>
      <c r="CB200" s="55"/>
      <c r="CD200" s="56"/>
      <c r="CE200" s="57"/>
      <c r="CF200" s="59"/>
      <c r="CG200" s="54"/>
      <c r="CH200" s="59"/>
      <c r="CI200" s="58"/>
      <c r="CJ200" s="54"/>
      <c r="CK200" s="59"/>
      <c r="CL200" s="54"/>
      <c r="CM200" s="54"/>
      <c r="CN200" s="56"/>
      <c r="CT200" s="61"/>
    </row>
    <row r="201" spans="16:98" x14ac:dyDescent="0.35">
      <c r="P201" s="24"/>
      <c r="U201" s="28"/>
      <c r="W201" s="27"/>
      <c r="Y201" s="27"/>
      <c r="AA201" s="27"/>
      <c r="AS201" s="42"/>
      <c r="AT201" s="45"/>
      <c r="AV201" s="45"/>
      <c r="AX201" s="45"/>
      <c r="AZ201" s="45"/>
      <c r="BB201" s="45"/>
      <c r="BD201" s="46"/>
      <c r="BE201" s="40"/>
      <c r="BH201" s="50"/>
      <c r="BK201" s="51"/>
      <c r="BM201" s="52"/>
      <c r="BN201" s="53"/>
      <c r="BO201" s="53"/>
      <c r="BP201" s="53"/>
      <c r="BQ201" s="53"/>
      <c r="BR201" s="53"/>
      <c r="BS201" s="51"/>
      <c r="BT201" s="51"/>
      <c r="BU201" s="54"/>
      <c r="BV201" s="54"/>
      <c r="BX201" s="52"/>
      <c r="BZ201" s="55"/>
      <c r="CB201" s="55"/>
      <c r="CD201" s="56"/>
      <c r="CE201" s="57"/>
      <c r="CF201" s="59"/>
      <c r="CG201" s="54"/>
      <c r="CH201" s="59"/>
      <c r="CI201" s="58"/>
      <c r="CJ201" s="54"/>
      <c r="CK201" s="59"/>
      <c r="CL201" s="54"/>
      <c r="CM201" s="54"/>
      <c r="CN201" s="56"/>
      <c r="CT201" s="61"/>
    </row>
    <row r="202" spans="16:98" x14ac:dyDescent="0.35">
      <c r="P202" s="24"/>
      <c r="U202" s="28"/>
      <c r="W202" s="27"/>
      <c r="Y202" s="27"/>
      <c r="AA202" s="27"/>
      <c r="AS202" s="42"/>
      <c r="AT202" s="45"/>
      <c r="AV202" s="45"/>
      <c r="AX202" s="45"/>
      <c r="AZ202" s="45"/>
      <c r="BB202" s="45"/>
      <c r="BD202" s="46"/>
      <c r="BE202" s="40"/>
      <c r="BH202" s="50"/>
      <c r="BK202" s="51"/>
      <c r="BM202" s="52"/>
      <c r="BN202" s="53"/>
      <c r="BO202" s="53"/>
      <c r="BP202" s="53"/>
      <c r="BQ202" s="53"/>
      <c r="BR202" s="53"/>
      <c r="BS202" s="51"/>
      <c r="BT202" s="51"/>
      <c r="BU202" s="54"/>
      <c r="BV202" s="54"/>
      <c r="BX202" s="52"/>
      <c r="BZ202" s="55"/>
      <c r="CB202" s="55"/>
      <c r="CD202" s="56"/>
      <c r="CE202" s="57"/>
      <c r="CF202" s="59"/>
      <c r="CG202" s="54"/>
      <c r="CH202" s="59"/>
      <c r="CI202" s="58"/>
      <c r="CJ202" s="54"/>
      <c r="CK202" s="59"/>
      <c r="CL202" s="54"/>
      <c r="CM202" s="54"/>
      <c r="CN202" s="56"/>
      <c r="CT202" s="61"/>
    </row>
    <row r="203" spans="16:98" x14ac:dyDescent="0.35">
      <c r="P203" s="24"/>
      <c r="U203" s="28"/>
      <c r="W203" s="27"/>
      <c r="Y203" s="27"/>
      <c r="AA203" s="27"/>
      <c r="AS203" s="42"/>
      <c r="AT203" s="45"/>
      <c r="AV203" s="45"/>
      <c r="AX203" s="45"/>
      <c r="AZ203" s="45"/>
      <c r="BB203" s="45"/>
      <c r="BD203" s="46"/>
      <c r="BE203" s="40"/>
      <c r="BH203" s="50"/>
      <c r="BK203" s="51"/>
      <c r="BM203" s="52"/>
      <c r="BN203" s="53"/>
      <c r="BO203" s="53"/>
      <c r="BP203" s="53"/>
      <c r="BQ203" s="53"/>
      <c r="BR203" s="53"/>
      <c r="BS203" s="51"/>
      <c r="BT203" s="51"/>
      <c r="BU203" s="54"/>
      <c r="BV203" s="54"/>
      <c r="BX203" s="52"/>
      <c r="BZ203" s="55"/>
      <c r="CB203" s="55"/>
      <c r="CD203" s="56"/>
      <c r="CE203" s="57"/>
      <c r="CF203" s="59"/>
      <c r="CG203" s="54"/>
      <c r="CH203" s="59"/>
      <c r="CI203" s="58"/>
      <c r="CJ203" s="54"/>
      <c r="CK203" s="59"/>
      <c r="CL203" s="54"/>
      <c r="CM203" s="54"/>
      <c r="CN203" s="56"/>
      <c r="CT203" s="61"/>
    </row>
    <row r="204" spans="16:98" x14ac:dyDescent="0.35">
      <c r="P204" s="24"/>
      <c r="U204" s="28"/>
      <c r="W204" s="27"/>
      <c r="Y204" s="27"/>
      <c r="AA204" s="27"/>
      <c r="AS204" s="42"/>
      <c r="AT204" s="45"/>
      <c r="AV204" s="45"/>
      <c r="AX204" s="45"/>
      <c r="AZ204" s="45"/>
      <c r="BB204" s="45"/>
      <c r="BD204" s="46"/>
      <c r="BE204" s="40"/>
      <c r="BH204" s="50"/>
      <c r="BK204" s="51"/>
      <c r="BM204" s="52"/>
      <c r="BN204" s="53"/>
      <c r="BO204" s="53"/>
      <c r="BP204" s="53"/>
      <c r="BQ204" s="53"/>
      <c r="BR204" s="53"/>
      <c r="BS204" s="51"/>
      <c r="BT204" s="51"/>
      <c r="BU204" s="54"/>
      <c r="BV204" s="54"/>
      <c r="BX204" s="52"/>
      <c r="BZ204" s="55"/>
      <c r="CB204" s="55"/>
      <c r="CD204" s="56"/>
      <c r="CE204" s="57"/>
      <c r="CF204" s="59"/>
      <c r="CG204" s="54"/>
      <c r="CH204" s="59"/>
      <c r="CI204" s="58"/>
      <c r="CJ204" s="54"/>
      <c r="CK204" s="59"/>
      <c r="CL204" s="54"/>
      <c r="CM204" s="54"/>
      <c r="CN204" s="56"/>
      <c r="CT204" s="61"/>
    </row>
    <row r="205" spans="16:98" x14ac:dyDescent="0.35">
      <c r="P205" s="24"/>
      <c r="U205" s="28"/>
      <c r="W205" s="27"/>
      <c r="Y205" s="27"/>
      <c r="AA205" s="27"/>
      <c r="AS205" s="42"/>
      <c r="AT205" s="45"/>
      <c r="AV205" s="45"/>
      <c r="AX205" s="45"/>
      <c r="AZ205" s="45"/>
      <c r="BB205" s="45"/>
      <c r="BD205" s="46"/>
      <c r="BE205" s="40"/>
      <c r="BH205" s="50"/>
      <c r="BK205" s="51"/>
      <c r="BM205" s="52"/>
      <c r="BN205" s="53"/>
      <c r="BO205" s="53"/>
      <c r="BP205" s="53"/>
      <c r="BQ205" s="53"/>
      <c r="BR205" s="53"/>
      <c r="BS205" s="51"/>
      <c r="BT205" s="51"/>
      <c r="BU205" s="54"/>
      <c r="BV205" s="54"/>
      <c r="BX205" s="52"/>
      <c r="BZ205" s="55"/>
      <c r="CB205" s="55"/>
      <c r="CD205" s="56"/>
      <c r="CE205" s="57"/>
      <c r="CF205" s="59"/>
      <c r="CG205" s="54"/>
      <c r="CH205" s="59"/>
      <c r="CI205" s="58"/>
      <c r="CJ205" s="54"/>
      <c r="CK205" s="59"/>
      <c r="CL205" s="54"/>
      <c r="CM205" s="54"/>
      <c r="CN205" s="56"/>
      <c r="CT205" s="61"/>
    </row>
    <row r="206" spans="16:98" x14ac:dyDescent="0.35">
      <c r="P206" s="24"/>
      <c r="U206" s="28"/>
      <c r="W206" s="27"/>
      <c r="Y206" s="27"/>
      <c r="AA206" s="27"/>
      <c r="AS206" s="42"/>
      <c r="AT206" s="45"/>
      <c r="AV206" s="45"/>
      <c r="AX206" s="45"/>
      <c r="AZ206" s="45"/>
      <c r="BB206" s="45"/>
      <c r="BD206" s="46"/>
      <c r="BE206" s="40"/>
      <c r="BH206" s="50"/>
      <c r="BK206" s="51"/>
      <c r="BM206" s="52"/>
      <c r="BN206" s="53"/>
      <c r="BO206" s="53"/>
      <c r="BP206" s="53"/>
      <c r="BQ206" s="53"/>
      <c r="BR206" s="53"/>
      <c r="BS206" s="51"/>
      <c r="BT206" s="51"/>
      <c r="BU206" s="54"/>
      <c r="BV206" s="54"/>
      <c r="BX206" s="52"/>
      <c r="BZ206" s="55"/>
      <c r="CB206" s="55"/>
      <c r="CD206" s="56"/>
      <c r="CE206" s="57"/>
      <c r="CF206" s="59"/>
      <c r="CG206" s="54"/>
      <c r="CH206" s="59"/>
      <c r="CI206" s="58"/>
      <c r="CJ206" s="54"/>
      <c r="CK206" s="59"/>
      <c r="CL206" s="54"/>
      <c r="CM206" s="54"/>
      <c r="CN206" s="56"/>
      <c r="CT206" s="61"/>
    </row>
    <row r="207" spans="16:98" x14ac:dyDescent="0.35">
      <c r="P207" s="24"/>
      <c r="U207" s="28"/>
      <c r="W207" s="27"/>
      <c r="Y207" s="27"/>
      <c r="AA207" s="27"/>
      <c r="AS207" s="42"/>
      <c r="AT207" s="45"/>
      <c r="AV207" s="45"/>
      <c r="AX207" s="45"/>
      <c r="AZ207" s="45"/>
      <c r="BB207" s="45"/>
      <c r="BD207" s="46"/>
      <c r="BE207" s="40"/>
      <c r="BH207" s="50"/>
      <c r="BK207" s="51"/>
      <c r="BM207" s="52"/>
      <c r="BN207" s="53"/>
      <c r="BO207" s="53"/>
      <c r="BP207" s="53"/>
      <c r="BQ207" s="53"/>
      <c r="BR207" s="53"/>
      <c r="BS207" s="51"/>
      <c r="BT207" s="51"/>
      <c r="BU207" s="54"/>
      <c r="BV207" s="54"/>
      <c r="BX207" s="52"/>
      <c r="BZ207" s="55"/>
      <c r="CB207" s="55"/>
      <c r="CD207" s="56"/>
      <c r="CE207" s="57"/>
      <c r="CF207" s="59"/>
      <c r="CG207" s="54"/>
      <c r="CH207" s="59"/>
      <c r="CI207" s="58"/>
      <c r="CJ207" s="54"/>
      <c r="CK207" s="59"/>
      <c r="CL207" s="54"/>
      <c r="CM207" s="54"/>
      <c r="CN207" s="56"/>
      <c r="CT207" s="61"/>
    </row>
    <row r="208" spans="16:98" x14ac:dyDescent="0.35">
      <c r="P208" s="24"/>
      <c r="U208" s="28"/>
      <c r="W208" s="27"/>
      <c r="Y208" s="27"/>
      <c r="AA208" s="27"/>
      <c r="AS208" s="42"/>
      <c r="AT208" s="45"/>
      <c r="AV208" s="45"/>
      <c r="AX208" s="45"/>
      <c r="AZ208" s="45"/>
      <c r="BB208" s="45"/>
      <c r="BD208" s="46"/>
      <c r="BE208" s="40"/>
      <c r="BH208" s="50"/>
      <c r="BK208" s="51"/>
      <c r="BM208" s="52"/>
      <c r="BN208" s="53"/>
      <c r="BO208" s="53"/>
      <c r="BP208" s="53"/>
      <c r="BQ208" s="53"/>
      <c r="BR208" s="53"/>
      <c r="BS208" s="51"/>
      <c r="BT208" s="51"/>
      <c r="BU208" s="54"/>
      <c r="BV208" s="54"/>
      <c r="BX208" s="52"/>
      <c r="BZ208" s="55"/>
      <c r="CB208" s="55"/>
      <c r="CD208" s="56"/>
      <c r="CE208" s="57"/>
      <c r="CF208" s="59"/>
      <c r="CG208" s="54"/>
      <c r="CH208" s="59"/>
      <c r="CI208" s="58"/>
      <c r="CJ208" s="54"/>
      <c r="CK208" s="59"/>
      <c r="CL208" s="54"/>
      <c r="CM208" s="54"/>
      <c r="CN208" s="56"/>
      <c r="CT208" s="61"/>
    </row>
    <row r="209" spans="16:98" x14ac:dyDescent="0.35">
      <c r="P209" s="24"/>
      <c r="U209" s="28"/>
      <c r="W209" s="27"/>
      <c r="Y209" s="27"/>
      <c r="AA209" s="27"/>
      <c r="AS209" s="42"/>
      <c r="AT209" s="45"/>
      <c r="AV209" s="45"/>
      <c r="AX209" s="45"/>
      <c r="AZ209" s="45"/>
      <c r="BB209" s="45"/>
      <c r="BD209" s="46"/>
      <c r="BE209" s="40"/>
      <c r="BH209" s="50"/>
      <c r="BK209" s="51"/>
      <c r="BM209" s="52"/>
      <c r="BN209" s="53"/>
      <c r="BO209" s="53"/>
      <c r="BP209" s="53"/>
      <c r="BQ209" s="53"/>
      <c r="BR209" s="53"/>
      <c r="BS209" s="51"/>
      <c r="BT209" s="51"/>
      <c r="BU209" s="54"/>
      <c r="BV209" s="54"/>
      <c r="BX209" s="52"/>
      <c r="BZ209" s="55"/>
      <c r="CB209" s="55"/>
      <c r="CD209" s="56"/>
      <c r="CE209" s="57"/>
      <c r="CF209" s="59"/>
      <c r="CG209" s="54"/>
      <c r="CH209" s="59"/>
      <c r="CI209" s="58"/>
      <c r="CJ209" s="54"/>
      <c r="CK209" s="59"/>
      <c r="CL209" s="54"/>
      <c r="CM209" s="54"/>
      <c r="CN209" s="56"/>
      <c r="CT209" s="61"/>
    </row>
    <row r="210" spans="16:98" x14ac:dyDescent="0.35">
      <c r="P210" s="24"/>
      <c r="U210" s="28"/>
      <c r="W210" s="27"/>
      <c r="Y210" s="27"/>
      <c r="AA210" s="27"/>
      <c r="AS210" s="42"/>
      <c r="AT210" s="45"/>
      <c r="AV210" s="45"/>
      <c r="AX210" s="45"/>
      <c r="AZ210" s="45"/>
      <c r="BB210" s="45"/>
      <c r="BD210" s="46"/>
      <c r="BE210" s="40"/>
      <c r="BH210" s="50"/>
      <c r="BK210" s="51"/>
      <c r="BM210" s="52"/>
      <c r="BN210" s="53"/>
      <c r="BO210" s="53"/>
      <c r="BP210" s="53"/>
      <c r="BQ210" s="53"/>
      <c r="BR210" s="53"/>
      <c r="BS210" s="51"/>
      <c r="BT210" s="51"/>
      <c r="BU210" s="54"/>
      <c r="BV210" s="54"/>
      <c r="BX210" s="52"/>
      <c r="BZ210" s="55"/>
      <c r="CB210" s="55"/>
      <c r="CD210" s="56"/>
      <c r="CE210" s="57"/>
      <c r="CF210" s="59"/>
      <c r="CG210" s="54"/>
      <c r="CH210" s="59"/>
      <c r="CI210" s="58"/>
      <c r="CJ210" s="54"/>
      <c r="CK210" s="59"/>
      <c r="CL210" s="54"/>
      <c r="CM210" s="54"/>
      <c r="CN210" s="56"/>
      <c r="CT210" s="61"/>
    </row>
    <row r="211" spans="16:98" x14ac:dyDescent="0.35">
      <c r="P211" s="24"/>
      <c r="U211" s="28"/>
      <c r="W211" s="27"/>
      <c r="Y211" s="27"/>
      <c r="AA211" s="27"/>
      <c r="AS211" s="42"/>
      <c r="AT211" s="45"/>
      <c r="AV211" s="45"/>
      <c r="AX211" s="45"/>
      <c r="AZ211" s="45"/>
      <c r="BB211" s="45"/>
      <c r="BD211" s="46"/>
      <c r="BE211" s="40"/>
      <c r="BH211" s="50"/>
      <c r="BK211" s="51"/>
      <c r="BM211" s="52"/>
      <c r="BN211" s="53"/>
      <c r="BO211" s="53"/>
      <c r="BP211" s="53"/>
      <c r="BQ211" s="53"/>
      <c r="BR211" s="53"/>
      <c r="BS211" s="51"/>
      <c r="BT211" s="51"/>
      <c r="BU211" s="54"/>
      <c r="BV211" s="54"/>
      <c r="BX211" s="52"/>
      <c r="BZ211" s="55"/>
      <c r="CB211" s="55"/>
      <c r="CD211" s="56"/>
      <c r="CE211" s="57"/>
      <c r="CF211" s="59"/>
      <c r="CG211" s="54"/>
      <c r="CH211" s="59"/>
      <c r="CI211" s="58"/>
      <c r="CJ211" s="54"/>
      <c r="CK211" s="59"/>
      <c r="CL211" s="54"/>
      <c r="CM211" s="54"/>
      <c r="CN211" s="56"/>
      <c r="CT211" s="61"/>
    </row>
    <row r="212" spans="16:98" x14ac:dyDescent="0.35">
      <c r="P212" s="24"/>
      <c r="U212" s="28"/>
      <c r="W212" s="27"/>
      <c r="Y212" s="27"/>
      <c r="AA212" s="27"/>
      <c r="AS212" s="42"/>
      <c r="AT212" s="45"/>
      <c r="AV212" s="45"/>
      <c r="AX212" s="45"/>
      <c r="AZ212" s="45"/>
      <c r="BB212" s="45"/>
      <c r="BD212" s="46"/>
      <c r="BE212" s="40"/>
      <c r="BH212" s="50"/>
      <c r="BK212" s="51"/>
      <c r="BM212" s="52"/>
      <c r="BN212" s="53"/>
      <c r="BO212" s="53"/>
      <c r="BP212" s="53"/>
      <c r="BQ212" s="53"/>
      <c r="BR212" s="53"/>
      <c r="BS212" s="51"/>
      <c r="BT212" s="51"/>
      <c r="BU212" s="54"/>
      <c r="BV212" s="54"/>
      <c r="BX212" s="52"/>
      <c r="BZ212" s="55"/>
      <c r="CB212" s="55"/>
      <c r="CD212" s="56"/>
      <c r="CE212" s="57"/>
      <c r="CF212" s="59"/>
      <c r="CG212" s="54"/>
      <c r="CH212" s="59"/>
      <c r="CI212" s="58"/>
      <c r="CJ212" s="54"/>
      <c r="CK212" s="59"/>
      <c r="CL212" s="54"/>
      <c r="CM212" s="54"/>
      <c r="CN212" s="56"/>
      <c r="CT212" s="61"/>
    </row>
    <row r="213" spans="16:98" x14ac:dyDescent="0.35">
      <c r="P213" s="24"/>
      <c r="U213" s="28"/>
      <c r="W213" s="27"/>
      <c r="Y213" s="27"/>
      <c r="AA213" s="27"/>
      <c r="AS213" s="42"/>
      <c r="AT213" s="45"/>
      <c r="AV213" s="45"/>
      <c r="AX213" s="45"/>
      <c r="AZ213" s="45"/>
      <c r="BB213" s="45"/>
      <c r="BD213" s="46"/>
      <c r="BE213" s="40"/>
      <c r="BH213" s="50"/>
      <c r="BK213" s="51"/>
      <c r="BM213" s="52"/>
      <c r="BN213" s="53"/>
      <c r="BO213" s="53"/>
      <c r="BP213" s="53"/>
      <c r="BQ213" s="53"/>
      <c r="BR213" s="53"/>
      <c r="BS213" s="51"/>
      <c r="BT213" s="51"/>
      <c r="BU213" s="54"/>
      <c r="BV213" s="54"/>
      <c r="BX213" s="52"/>
      <c r="BZ213" s="55"/>
      <c r="CB213" s="55"/>
      <c r="CD213" s="56"/>
      <c r="CE213" s="57"/>
      <c r="CF213" s="59"/>
      <c r="CG213" s="54"/>
      <c r="CH213" s="59"/>
      <c r="CI213" s="58"/>
      <c r="CJ213" s="54"/>
      <c r="CK213" s="59"/>
      <c r="CL213" s="54"/>
      <c r="CM213" s="54"/>
      <c r="CN213" s="56"/>
      <c r="CT213" s="61"/>
    </row>
    <row r="214" spans="16:98" x14ac:dyDescent="0.35">
      <c r="P214" s="24"/>
      <c r="U214" s="28"/>
      <c r="W214" s="27"/>
      <c r="Y214" s="27"/>
      <c r="AA214" s="27"/>
      <c r="AS214" s="42"/>
      <c r="AT214" s="45"/>
      <c r="AV214" s="45"/>
      <c r="AX214" s="45"/>
      <c r="AZ214" s="45"/>
      <c r="BB214" s="45"/>
      <c r="BD214" s="46"/>
      <c r="BE214" s="40"/>
      <c r="BH214" s="50"/>
      <c r="BK214" s="51"/>
      <c r="BM214" s="52"/>
      <c r="BN214" s="53"/>
      <c r="BO214" s="53"/>
      <c r="BP214" s="53"/>
      <c r="BQ214" s="53"/>
      <c r="BR214" s="53"/>
      <c r="BS214" s="51"/>
      <c r="BT214" s="51"/>
      <c r="BU214" s="54"/>
      <c r="BV214" s="54"/>
      <c r="BX214" s="52"/>
      <c r="BZ214" s="55"/>
      <c r="CB214" s="55"/>
      <c r="CD214" s="56"/>
      <c r="CE214" s="57"/>
      <c r="CF214" s="59"/>
      <c r="CG214" s="54"/>
      <c r="CH214" s="59"/>
      <c r="CI214" s="58"/>
      <c r="CJ214" s="54"/>
      <c r="CK214" s="59"/>
      <c r="CL214" s="54"/>
      <c r="CM214" s="54"/>
      <c r="CN214" s="56"/>
      <c r="CT214" s="61"/>
    </row>
    <row r="215" spans="16:98" x14ac:dyDescent="0.35">
      <c r="P215" s="24"/>
      <c r="U215" s="28"/>
      <c r="W215" s="27"/>
      <c r="Y215" s="27"/>
      <c r="AA215" s="27"/>
      <c r="AS215" s="42"/>
      <c r="AT215" s="45"/>
      <c r="AV215" s="45"/>
      <c r="AX215" s="45"/>
      <c r="AZ215" s="45"/>
      <c r="BB215" s="45"/>
      <c r="BD215" s="46"/>
      <c r="BE215" s="40"/>
      <c r="BH215" s="50"/>
      <c r="BK215" s="51"/>
      <c r="BM215" s="52"/>
      <c r="BN215" s="53"/>
      <c r="BO215" s="53"/>
      <c r="BP215" s="53"/>
      <c r="BQ215" s="53"/>
      <c r="BR215" s="53"/>
      <c r="BS215" s="51"/>
      <c r="BT215" s="51"/>
      <c r="BU215" s="54"/>
      <c r="BV215" s="54"/>
      <c r="BX215" s="52"/>
      <c r="BZ215" s="55"/>
      <c r="CB215" s="55"/>
      <c r="CD215" s="56"/>
      <c r="CE215" s="57"/>
      <c r="CF215" s="59"/>
      <c r="CG215" s="54"/>
      <c r="CH215" s="59"/>
      <c r="CI215" s="58"/>
      <c r="CJ215" s="54"/>
      <c r="CK215" s="59"/>
      <c r="CL215" s="54"/>
      <c r="CM215" s="54"/>
      <c r="CN215" s="56"/>
      <c r="CT215" s="61"/>
    </row>
    <row r="216" spans="16:98" x14ac:dyDescent="0.35">
      <c r="P216" s="24"/>
      <c r="U216" s="28"/>
      <c r="W216" s="27"/>
      <c r="Y216" s="27"/>
      <c r="AA216" s="27"/>
      <c r="AS216" s="42"/>
      <c r="AT216" s="45"/>
      <c r="AV216" s="45"/>
      <c r="AX216" s="45"/>
      <c r="AZ216" s="45"/>
      <c r="BB216" s="45"/>
      <c r="BD216" s="46"/>
      <c r="BE216" s="40"/>
      <c r="BH216" s="50"/>
      <c r="BK216" s="51"/>
      <c r="BM216" s="52"/>
      <c r="BN216" s="53"/>
      <c r="BO216" s="53"/>
      <c r="BP216" s="53"/>
      <c r="BQ216" s="53"/>
      <c r="BR216" s="53"/>
      <c r="BS216" s="51"/>
      <c r="BT216" s="51"/>
      <c r="BU216" s="54"/>
      <c r="BV216" s="54"/>
      <c r="BX216" s="52"/>
      <c r="BZ216" s="55"/>
      <c r="CB216" s="55"/>
      <c r="CD216" s="56"/>
      <c r="CE216" s="57"/>
      <c r="CF216" s="59"/>
      <c r="CG216" s="54"/>
      <c r="CH216" s="59"/>
      <c r="CI216" s="58"/>
      <c r="CJ216" s="54"/>
      <c r="CK216" s="59"/>
      <c r="CL216" s="54"/>
      <c r="CM216" s="54"/>
      <c r="CN216" s="56"/>
      <c r="CT216" s="61"/>
    </row>
    <row r="217" spans="16:98" x14ac:dyDescent="0.35">
      <c r="P217" s="24"/>
      <c r="U217" s="28"/>
      <c r="W217" s="27"/>
      <c r="Y217" s="27"/>
      <c r="AA217" s="27"/>
      <c r="AS217" s="42"/>
      <c r="AT217" s="45"/>
      <c r="AV217" s="45"/>
      <c r="AX217" s="45"/>
      <c r="AZ217" s="45"/>
      <c r="BB217" s="45"/>
      <c r="BD217" s="46"/>
      <c r="BE217" s="40"/>
      <c r="BH217" s="50"/>
      <c r="BK217" s="51"/>
      <c r="BM217" s="52"/>
      <c r="BN217" s="53"/>
      <c r="BO217" s="53"/>
      <c r="BP217" s="53"/>
      <c r="BQ217" s="53"/>
      <c r="BR217" s="53"/>
      <c r="BS217" s="51"/>
      <c r="BT217" s="51"/>
      <c r="BU217" s="54"/>
      <c r="BV217" s="54"/>
      <c r="BX217" s="52"/>
      <c r="BZ217" s="55"/>
      <c r="CB217" s="55"/>
      <c r="CD217" s="56"/>
      <c r="CE217" s="57"/>
      <c r="CF217" s="59"/>
      <c r="CG217" s="54"/>
      <c r="CH217" s="59"/>
      <c r="CI217" s="58"/>
      <c r="CJ217" s="54"/>
      <c r="CK217" s="59"/>
      <c r="CL217" s="54"/>
      <c r="CM217" s="54"/>
      <c r="CN217" s="56"/>
      <c r="CT217" s="61"/>
    </row>
    <row r="218" spans="16:98" x14ac:dyDescent="0.35">
      <c r="P218" s="24"/>
      <c r="U218" s="28"/>
      <c r="W218" s="27"/>
      <c r="Y218" s="27"/>
      <c r="AA218" s="27"/>
      <c r="AS218" s="42"/>
      <c r="AT218" s="45"/>
      <c r="AV218" s="45"/>
      <c r="AX218" s="45"/>
      <c r="AZ218" s="45"/>
      <c r="BB218" s="45"/>
      <c r="BD218" s="46"/>
      <c r="BE218" s="40"/>
      <c r="BH218" s="50"/>
      <c r="BK218" s="51"/>
      <c r="BM218" s="52"/>
      <c r="BN218" s="53"/>
      <c r="BO218" s="53"/>
      <c r="BP218" s="53"/>
      <c r="BQ218" s="53"/>
      <c r="BR218" s="53"/>
      <c r="BS218" s="51"/>
      <c r="BT218" s="51"/>
      <c r="BU218" s="54"/>
      <c r="BV218" s="54"/>
      <c r="BX218" s="52"/>
      <c r="BZ218" s="55"/>
      <c r="CB218" s="55"/>
      <c r="CD218" s="56"/>
      <c r="CE218" s="57"/>
      <c r="CF218" s="59"/>
      <c r="CG218" s="54"/>
      <c r="CH218" s="59"/>
      <c r="CI218" s="58"/>
      <c r="CJ218" s="54"/>
      <c r="CK218" s="59"/>
      <c r="CL218" s="54"/>
      <c r="CM218" s="54"/>
      <c r="CN218" s="56"/>
      <c r="CT218" s="61"/>
    </row>
    <row r="219" spans="16:98" x14ac:dyDescent="0.35">
      <c r="P219" s="24"/>
      <c r="U219" s="28"/>
      <c r="W219" s="27"/>
      <c r="Y219" s="27"/>
      <c r="AA219" s="27"/>
      <c r="AS219" s="42"/>
      <c r="AT219" s="45"/>
      <c r="AV219" s="45"/>
      <c r="AX219" s="45"/>
      <c r="AZ219" s="45"/>
      <c r="BB219" s="45"/>
      <c r="BD219" s="46"/>
      <c r="BE219" s="40"/>
      <c r="BH219" s="50"/>
      <c r="BK219" s="51"/>
      <c r="BM219" s="52"/>
      <c r="BN219" s="53"/>
      <c r="BO219" s="53"/>
      <c r="BP219" s="53"/>
      <c r="BQ219" s="53"/>
      <c r="BR219" s="53"/>
      <c r="BS219" s="51"/>
      <c r="BT219" s="51"/>
      <c r="BU219" s="54"/>
      <c r="BV219" s="54"/>
      <c r="BX219" s="52"/>
      <c r="BZ219" s="55"/>
      <c r="CB219" s="55"/>
      <c r="CD219" s="56"/>
      <c r="CE219" s="57"/>
      <c r="CF219" s="59"/>
      <c r="CG219" s="54"/>
      <c r="CH219" s="59"/>
      <c r="CI219" s="58"/>
      <c r="CJ219" s="54"/>
      <c r="CK219" s="59"/>
      <c r="CL219" s="54"/>
      <c r="CM219" s="54"/>
      <c r="CN219" s="56"/>
      <c r="CT219" s="61"/>
    </row>
    <row r="220" spans="16:98" x14ac:dyDescent="0.35">
      <c r="P220" s="24"/>
      <c r="U220" s="28"/>
      <c r="W220" s="27"/>
      <c r="Y220" s="27"/>
      <c r="AA220" s="27"/>
      <c r="AS220" s="42"/>
      <c r="AT220" s="45"/>
      <c r="AV220" s="45"/>
      <c r="AX220" s="45"/>
      <c r="AZ220" s="45"/>
      <c r="BB220" s="45"/>
      <c r="BD220" s="46"/>
      <c r="BE220" s="40"/>
      <c r="BH220" s="50"/>
      <c r="BK220" s="51"/>
      <c r="BM220" s="52"/>
      <c r="BN220" s="53"/>
      <c r="BO220" s="53"/>
      <c r="BP220" s="53"/>
      <c r="BQ220" s="53"/>
      <c r="BR220" s="53"/>
      <c r="BS220" s="51"/>
      <c r="BT220" s="51"/>
      <c r="BU220" s="54"/>
      <c r="BV220" s="54"/>
      <c r="BX220" s="52"/>
      <c r="BZ220" s="55"/>
      <c r="CB220" s="55"/>
      <c r="CD220" s="56"/>
      <c r="CE220" s="57"/>
      <c r="CF220" s="59"/>
      <c r="CG220" s="54"/>
      <c r="CH220" s="59"/>
      <c r="CI220" s="58"/>
      <c r="CJ220" s="54"/>
      <c r="CK220" s="59"/>
      <c r="CL220" s="54"/>
      <c r="CM220" s="54"/>
      <c r="CN220" s="56"/>
      <c r="CT220" s="61"/>
    </row>
    <row r="221" spans="16:98" x14ac:dyDescent="0.35">
      <c r="P221" s="24"/>
      <c r="U221" s="28"/>
      <c r="W221" s="27"/>
      <c r="Y221" s="27"/>
      <c r="AA221" s="27"/>
      <c r="AS221" s="42"/>
      <c r="AT221" s="45"/>
      <c r="AV221" s="45"/>
      <c r="AX221" s="45"/>
      <c r="AZ221" s="45"/>
      <c r="BB221" s="45"/>
      <c r="BD221" s="46"/>
      <c r="BE221" s="40"/>
      <c r="BH221" s="50"/>
      <c r="BK221" s="51"/>
      <c r="BM221" s="52"/>
      <c r="BN221" s="53"/>
      <c r="BO221" s="53"/>
      <c r="BP221" s="53"/>
      <c r="BQ221" s="53"/>
      <c r="BR221" s="53"/>
      <c r="BS221" s="51"/>
      <c r="BT221" s="51"/>
      <c r="BU221" s="54"/>
      <c r="BV221" s="54"/>
      <c r="BX221" s="52"/>
      <c r="BZ221" s="55"/>
      <c r="CB221" s="55"/>
      <c r="CD221" s="56"/>
      <c r="CE221" s="57"/>
      <c r="CF221" s="59"/>
      <c r="CG221" s="54"/>
      <c r="CH221" s="59"/>
      <c r="CI221" s="58"/>
      <c r="CJ221" s="54"/>
      <c r="CK221" s="59"/>
      <c r="CL221" s="54"/>
      <c r="CM221" s="54"/>
      <c r="CN221" s="56"/>
      <c r="CT221" s="61"/>
    </row>
    <row r="222" spans="16:98" x14ac:dyDescent="0.35">
      <c r="P222" s="24"/>
      <c r="U222" s="28"/>
      <c r="W222" s="27"/>
      <c r="Y222" s="27"/>
      <c r="AA222" s="27"/>
      <c r="AS222" s="42"/>
      <c r="AT222" s="45"/>
      <c r="AV222" s="45"/>
      <c r="AX222" s="45"/>
      <c r="AZ222" s="45"/>
      <c r="BB222" s="45"/>
      <c r="BD222" s="46"/>
      <c r="BE222" s="40"/>
      <c r="BH222" s="50"/>
      <c r="BK222" s="51"/>
      <c r="BM222" s="52"/>
      <c r="BN222" s="53"/>
      <c r="BO222" s="53"/>
      <c r="BP222" s="53"/>
      <c r="BQ222" s="53"/>
      <c r="BR222" s="53"/>
      <c r="BS222" s="51"/>
      <c r="BT222" s="51"/>
      <c r="BU222" s="54"/>
      <c r="BV222" s="54"/>
      <c r="BX222" s="52"/>
      <c r="BZ222" s="55"/>
      <c r="CB222" s="55"/>
      <c r="CD222" s="56"/>
      <c r="CE222" s="57"/>
      <c r="CF222" s="59"/>
      <c r="CG222" s="54"/>
      <c r="CH222" s="59"/>
      <c r="CI222" s="58"/>
      <c r="CJ222" s="54"/>
      <c r="CK222" s="59"/>
      <c r="CL222" s="54"/>
      <c r="CM222" s="54"/>
      <c r="CN222" s="56"/>
      <c r="CT222" s="61"/>
    </row>
    <row r="223" spans="16:98" x14ac:dyDescent="0.35">
      <c r="P223" s="24"/>
      <c r="U223" s="28"/>
      <c r="W223" s="27"/>
      <c r="Y223" s="27"/>
      <c r="AA223" s="27"/>
      <c r="AS223" s="42"/>
      <c r="AT223" s="45"/>
      <c r="AV223" s="45"/>
      <c r="AX223" s="45"/>
      <c r="AZ223" s="45"/>
      <c r="BB223" s="45"/>
      <c r="BD223" s="46"/>
      <c r="BE223" s="40"/>
      <c r="BH223" s="50"/>
      <c r="BK223" s="51"/>
      <c r="BM223" s="52"/>
      <c r="BN223" s="53"/>
      <c r="BO223" s="53"/>
      <c r="BP223" s="53"/>
      <c r="BQ223" s="53"/>
      <c r="BR223" s="53"/>
      <c r="BS223" s="51"/>
      <c r="BT223" s="51"/>
      <c r="BU223" s="54"/>
      <c r="BV223" s="54"/>
      <c r="BX223" s="52"/>
      <c r="BZ223" s="55"/>
      <c r="CB223" s="55"/>
      <c r="CD223" s="56"/>
      <c r="CE223" s="57"/>
      <c r="CF223" s="59"/>
      <c r="CG223" s="54"/>
      <c r="CH223" s="59"/>
      <c r="CI223" s="58"/>
      <c r="CJ223" s="54"/>
      <c r="CK223" s="59"/>
      <c r="CL223" s="54"/>
      <c r="CM223" s="54"/>
      <c r="CN223" s="56"/>
      <c r="CT223" s="61"/>
    </row>
    <row r="224" spans="16:98" x14ac:dyDescent="0.35">
      <c r="P224" s="24"/>
      <c r="U224" s="28"/>
      <c r="W224" s="27"/>
      <c r="Y224" s="27"/>
      <c r="AA224" s="27"/>
      <c r="AS224" s="42"/>
      <c r="AT224" s="45"/>
      <c r="AV224" s="45"/>
      <c r="AX224" s="45"/>
      <c r="AZ224" s="45"/>
      <c r="BB224" s="45"/>
      <c r="BD224" s="46"/>
      <c r="BE224" s="40"/>
      <c r="BH224" s="50"/>
      <c r="BK224" s="51"/>
      <c r="BM224" s="52"/>
      <c r="BN224" s="53"/>
      <c r="BO224" s="53"/>
      <c r="BP224" s="53"/>
      <c r="BQ224" s="53"/>
      <c r="BR224" s="53"/>
      <c r="BS224" s="51"/>
      <c r="BT224" s="51"/>
      <c r="BU224" s="54"/>
      <c r="BV224" s="54"/>
      <c r="BX224" s="52"/>
      <c r="BZ224" s="55"/>
      <c r="CB224" s="55"/>
      <c r="CD224" s="56"/>
      <c r="CE224" s="57"/>
      <c r="CF224" s="59"/>
      <c r="CG224" s="54"/>
      <c r="CH224" s="59"/>
      <c r="CI224" s="58"/>
      <c r="CJ224" s="54"/>
      <c r="CK224" s="59"/>
      <c r="CL224" s="54"/>
      <c r="CM224" s="54"/>
      <c r="CN224" s="56"/>
      <c r="CT224" s="61"/>
    </row>
    <row r="225" spans="16:98" x14ac:dyDescent="0.35">
      <c r="P225" s="24"/>
      <c r="U225" s="28"/>
      <c r="W225" s="27"/>
      <c r="Y225" s="27"/>
      <c r="AA225" s="27"/>
      <c r="AS225" s="42"/>
      <c r="AT225" s="45"/>
      <c r="AV225" s="45"/>
      <c r="AX225" s="45"/>
      <c r="AZ225" s="45"/>
      <c r="BB225" s="45"/>
      <c r="BD225" s="46"/>
      <c r="BE225" s="40"/>
      <c r="BH225" s="50"/>
      <c r="BK225" s="51"/>
      <c r="BM225" s="52"/>
      <c r="BN225" s="53"/>
      <c r="BO225" s="53"/>
      <c r="BP225" s="53"/>
      <c r="BQ225" s="53"/>
      <c r="BR225" s="53"/>
      <c r="BS225" s="51"/>
      <c r="BT225" s="51"/>
      <c r="BU225" s="54"/>
      <c r="BV225" s="54"/>
      <c r="BX225" s="52"/>
      <c r="BZ225" s="55"/>
      <c r="CB225" s="55"/>
      <c r="CD225" s="56"/>
      <c r="CE225" s="57"/>
      <c r="CF225" s="59"/>
      <c r="CG225" s="54"/>
      <c r="CH225" s="59"/>
      <c r="CI225" s="58"/>
      <c r="CJ225" s="54"/>
      <c r="CK225" s="59"/>
      <c r="CL225" s="54"/>
      <c r="CM225" s="54"/>
      <c r="CN225" s="56"/>
      <c r="CT225" s="61"/>
    </row>
    <row r="226" spans="16:98" x14ac:dyDescent="0.35">
      <c r="P226" s="24"/>
      <c r="U226" s="28"/>
      <c r="W226" s="27"/>
      <c r="Y226" s="27"/>
      <c r="AA226" s="27"/>
      <c r="AS226" s="42"/>
      <c r="AT226" s="45"/>
      <c r="AV226" s="45"/>
      <c r="AX226" s="45"/>
      <c r="AZ226" s="45"/>
      <c r="BB226" s="45"/>
      <c r="BD226" s="46"/>
      <c r="BE226" s="40"/>
      <c r="BH226" s="50"/>
      <c r="BK226" s="51"/>
      <c r="BM226" s="52"/>
      <c r="BN226" s="53"/>
      <c r="BO226" s="53"/>
      <c r="BP226" s="53"/>
      <c r="BQ226" s="53"/>
      <c r="BR226" s="53"/>
      <c r="BS226" s="51"/>
      <c r="BT226" s="51"/>
      <c r="BU226" s="54"/>
      <c r="BV226" s="54"/>
      <c r="BX226" s="52"/>
      <c r="BZ226" s="55"/>
      <c r="CB226" s="55"/>
      <c r="CD226" s="56"/>
      <c r="CE226" s="57"/>
      <c r="CF226" s="59"/>
      <c r="CG226" s="54"/>
      <c r="CH226" s="59"/>
      <c r="CI226" s="58"/>
      <c r="CJ226" s="54"/>
      <c r="CK226" s="59"/>
      <c r="CL226" s="54"/>
      <c r="CM226" s="54"/>
      <c r="CN226" s="56"/>
      <c r="CT226" s="61"/>
    </row>
    <row r="227" spans="16:98" x14ac:dyDescent="0.35">
      <c r="P227" s="24"/>
      <c r="U227" s="28"/>
      <c r="W227" s="27"/>
      <c r="Y227" s="27"/>
      <c r="AA227" s="27"/>
      <c r="AS227" s="42"/>
      <c r="AT227" s="45"/>
      <c r="AV227" s="45"/>
      <c r="AX227" s="45"/>
      <c r="AZ227" s="45"/>
      <c r="BB227" s="45"/>
      <c r="BD227" s="46"/>
      <c r="BE227" s="40"/>
      <c r="BH227" s="50"/>
      <c r="BK227" s="51"/>
      <c r="BM227" s="52"/>
      <c r="BN227" s="53"/>
      <c r="BO227" s="53"/>
      <c r="BP227" s="53"/>
      <c r="BQ227" s="53"/>
      <c r="BR227" s="53"/>
      <c r="BS227" s="51"/>
      <c r="BT227" s="51"/>
      <c r="BU227" s="54"/>
      <c r="BV227" s="54"/>
      <c r="BX227" s="52"/>
      <c r="BZ227" s="55"/>
      <c r="CB227" s="55"/>
      <c r="CD227" s="56"/>
      <c r="CE227" s="57"/>
      <c r="CF227" s="59"/>
      <c r="CG227" s="54"/>
      <c r="CH227" s="59"/>
      <c r="CI227" s="58"/>
      <c r="CJ227" s="54"/>
      <c r="CK227" s="59"/>
      <c r="CL227" s="54"/>
      <c r="CM227" s="54"/>
      <c r="CN227" s="56"/>
      <c r="CT227" s="61"/>
    </row>
    <row r="228" spans="16:98" x14ac:dyDescent="0.35">
      <c r="P228" s="24"/>
      <c r="U228" s="28"/>
      <c r="W228" s="27"/>
      <c r="Y228" s="27"/>
      <c r="AA228" s="27"/>
      <c r="AS228" s="42"/>
      <c r="AT228" s="45"/>
      <c r="AV228" s="45"/>
      <c r="AX228" s="45"/>
      <c r="AZ228" s="45"/>
      <c r="BB228" s="45"/>
      <c r="BD228" s="46"/>
      <c r="BE228" s="40"/>
      <c r="BH228" s="50"/>
      <c r="BK228" s="51"/>
      <c r="BM228" s="52"/>
      <c r="BN228" s="53"/>
      <c r="BO228" s="53"/>
      <c r="BP228" s="53"/>
      <c r="BQ228" s="53"/>
      <c r="BR228" s="53"/>
      <c r="BS228" s="51"/>
      <c r="BT228" s="51"/>
      <c r="BU228" s="54"/>
      <c r="BV228" s="54"/>
      <c r="BX228" s="52"/>
      <c r="BZ228" s="55"/>
      <c r="CB228" s="55"/>
      <c r="CD228" s="56"/>
      <c r="CE228" s="57"/>
      <c r="CF228" s="59"/>
      <c r="CG228" s="54"/>
      <c r="CH228" s="59"/>
      <c r="CI228" s="58"/>
      <c r="CJ228" s="54"/>
      <c r="CK228" s="59"/>
      <c r="CL228" s="54"/>
      <c r="CM228" s="54"/>
      <c r="CN228" s="56"/>
      <c r="CT228" s="61"/>
    </row>
    <row r="229" spans="16:98" x14ac:dyDescent="0.35">
      <c r="P229" s="24"/>
      <c r="U229" s="28"/>
      <c r="W229" s="27"/>
      <c r="Y229" s="27"/>
      <c r="AA229" s="27"/>
      <c r="AS229" s="42"/>
      <c r="AT229" s="45"/>
      <c r="AV229" s="45"/>
      <c r="AX229" s="45"/>
      <c r="AZ229" s="45"/>
      <c r="BB229" s="45"/>
      <c r="BD229" s="46"/>
      <c r="BE229" s="40"/>
      <c r="BH229" s="50"/>
      <c r="BK229" s="51"/>
      <c r="BM229" s="52"/>
      <c r="BN229" s="53"/>
      <c r="BO229" s="53"/>
      <c r="BP229" s="53"/>
      <c r="BQ229" s="53"/>
      <c r="BR229" s="53"/>
      <c r="BS229" s="51"/>
      <c r="BT229" s="51"/>
      <c r="BU229" s="54"/>
      <c r="BV229" s="54"/>
      <c r="BX229" s="52"/>
      <c r="BZ229" s="55"/>
      <c r="CB229" s="55"/>
      <c r="CD229" s="56"/>
      <c r="CE229" s="57"/>
      <c r="CF229" s="59"/>
      <c r="CG229" s="54"/>
      <c r="CH229" s="59"/>
      <c r="CI229" s="58"/>
      <c r="CJ229" s="54"/>
      <c r="CK229" s="59"/>
      <c r="CL229" s="54"/>
      <c r="CM229" s="54"/>
      <c r="CN229" s="56"/>
      <c r="CT229" s="61"/>
    </row>
    <row r="230" spans="16:98" x14ac:dyDescent="0.35">
      <c r="P230" s="24"/>
      <c r="U230" s="28"/>
      <c r="W230" s="27"/>
      <c r="Y230" s="27"/>
      <c r="AA230" s="27"/>
      <c r="AS230" s="42"/>
      <c r="AT230" s="45"/>
      <c r="AV230" s="45"/>
      <c r="AX230" s="45"/>
      <c r="AZ230" s="45"/>
      <c r="BB230" s="45"/>
      <c r="BD230" s="46"/>
      <c r="BE230" s="40"/>
      <c r="BH230" s="50"/>
      <c r="BK230" s="51"/>
      <c r="BM230" s="52"/>
      <c r="BN230" s="53"/>
      <c r="BO230" s="53"/>
      <c r="BP230" s="53"/>
      <c r="BQ230" s="53"/>
      <c r="BR230" s="53"/>
      <c r="BS230" s="51"/>
      <c r="BT230" s="51"/>
      <c r="BU230" s="54"/>
      <c r="BV230" s="54"/>
      <c r="BX230" s="52"/>
      <c r="BZ230" s="55"/>
      <c r="CB230" s="55"/>
      <c r="CD230" s="56"/>
      <c r="CE230" s="57"/>
      <c r="CF230" s="59"/>
      <c r="CG230" s="54"/>
      <c r="CH230" s="59"/>
      <c r="CI230" s="58"/>
      <c r="CJ230" s="54"/>
      <c r="CK230" s="59"/>
      <c r="CL230" s="54"/>
      <c r="CM230" s="54"/>
      <c r="CN230" s="56"/>
      <c r="CT230" s="61"/>
    </row>
    <row r="231" spans="16:98" x14ac:dyDescent="0.35">
      <c r="P231" s="24"/>
      <c r="U231" s="28"/>
      <c r="W231" s="27"/>
      <c r="Y231" s="27"/>
      <c r="AA231" s="27"/>
      <c r="AS231" s="42"/>
      <c r="AT231" s="45"/>
      <c r="AV231" s="45"/>
      <c r="AX231" s="45"/>
      <c r="AZ231" s="45"/>
      <c r="BB231" s="45"/>
      <c r="BD231" s="46"/>
      <c r="BE231" s="40"/>
      <c r="BH231" s="50"/>
      <c r="BK231" s="51"/>
      <c r="BM231" s="52"/>
      <c r="BN231" s="53"/>
      <c r="BO231" s="53"/>
      <c r="BP231" s="53"/>
      <c r="BQ231" s="53"/>
      <c r="BR231" s="53"/>
      <c r="BS231" s="51"/>
      <c r="BT231" s="51"/>
      <c r="BU231" s="54"/>
      <c r="BV231" s="54"/>
      <c r="BX231" s="52"/>
      <c r="BZ231" s="55"/>
      <c r="CB231" s="55"/>
      <c r="CD231" s="56"/>
      <c r="CE231" s="57"/>
      <c r="CF231" s="59"/>
      <c r="CG231" s="54"/>
      <c r="CH231" s="59"/>
      <c r="CI231" s="58"/>
      <c r="CJ231" s="54"/>
      <c r="CK231" s="59"/>
      <c r="CL231" s="54"/>
      <c r="CM231" s="54"/>
      <c r="CN231" s="56"/>
      <c r="CT231" s="61"/>
    </row>
    <row r="232" spans="16:98" x14ac:dyDescent="0.35">
      <c r="P232" s="24"/>
      <c r="U232" s="28"/>
      <c r="W232" s="27"/>
      <c r="Y232" s="27"/>
      <c r="AA232" s="27"/>
      <c r="AS232" s="42"/>
      <c r="AT232" s="45"/>
      <c r="AV232" s="45"/>
      <c r="AX232" s="45"/>
      <c r="AZ232" s="45"/>
      <c r="BB232" s="45"/>
      <c r="BD232" s="46"/>
      <c r="BE232" s="40"/>
      <c r="BH232" s="50"/>
      <c r="BK232" s="51"/>
      <c r="BM232" s="52"/>
      <c r="BN232" s="53"/>
      <c r="BO232" s="53"/>
      <c r="BP232" s="53"/>
      <c r="BQ232" s="53"/>
      <c r="BR232" s="53"/>
      <c r="BS232" s="51"/>
      <c r="BT232" s="51"/>
      <c r="BU232" s="54"/>
      <c r="BV232" s="54"/>
      <c r="BX232" s="52"/>
      <c r="BZ232" s="55"/>
      <c r="CB232" s="55"/>
      <c r="CD232" s="56"/>
      <c r="CE232" s="57"/>
      <c r="CF232" s="59"/>
      <c r="CG232" s="54"/>
      <c r="CH232" s="59"/>
      <c r="CI232" s="58"/>
      <c r="CJ232" s="54"/>
      <c r="CK232" s="59"/>
      <c r="CL232" s="54"/>
      <c r="CM232" s="54"/>
      <c r="CN232" s="56"/>
      <c r="CT232" s="61"/>
    </row>
    <row r="233" spans="16:98" x14ac:dyDescent="0.35">
      <c r="P233" s="24"/>
      <c r="U233" s="28"/>
      <c r="W233" s="27"/>
      <c r="Y233" s="27"/>
      <c r="AA233" s="27"/>
      <c r="AS233" s="42"/>
      <c r="AT233" s="45"/>
      <c r="AV233" s="45"/>
      <c r="AX233" s="45"/>
      <c r="AZ233" s="45"/>
      <c r="BB233" s="45"/>
      <c r="BD233" s="46"/>
      <c r="BE233" s="40"/>
      <c r="BH233" s="50"/>
      <c r="BK233" s="51"/>
      <c r="BM233" s="52"/>
      <c r="BN233" s="53"/>
      <c r="BO233" s="53"/>
      <c r="BP233" s="53"/>
      <c r="BQ233" s="53"/>
      <c r="BR233" s="53"/>
      <c r="BS233" s="51"/>
      <c r="BT233" s="51"/>
      <c r="BU233" s="54"/>
      <c r="BV233" s="54"/>
      <c r="BX233" s="52"/>
      <c r="BZ233" s="55"/>
      <c r="CB233" s="55"/>
      <c r="CD233" s="56"/>
      <c r="CE233" s="57"/>
      <c r="CF233" s="59"/>
      <c r="CG233" s="54"/>
      <c r="CH233" s="59"/>
      <c r="CI233" s="58"/>
      <c r="CJ233" s="54"/>
      <c r="CK233" s="59"/>
      <c r="CL233" s="54"/>
      <c r="CM233" s="54"/>
      <c r="CN233" s="56"/>
      <c r="CT233" s="61"/>
    </row>
    <row r="234" spans="16:98" x14ac:dyDescent="0.35">
      <c r="P234" s="24"/>
      <c r="U234" s="28"/>
      <c r="W234" s="27"/>
      <c r="Y234" s="27"/>
      <c r="AA234" s="27"/>
      <c r="AS234" s="42"/>
      <c r="AT234" s="45"/>
      <c r="AV234" s="45"/>
      <c r="AX234" s="45"/>
      <c r="AZ234" s="45"/>
      <c r="BB234" s="45"/>
      <c r="BD234" s="46"/>
      <c r="BE234" s="40"/>
      <c r="BH234" s="50"/>
      <c r="BK234" s="51"/>
      <c r="BM234" s="52"/>
      <c r="BN234" s="53"/>
      <c r="BO234" s="53"/>
      <c r="BP234" s="53"/>
      <c r="BQ234" s="53"/>
      <c r="BR234" s="53"/>
      <c r="BS234" s="51"/>
      <c r="BT234" s="51"/>
      <c r="BU234" s="54"/>
      <c r="BV234" s="54"/>
      <c r="BX234" s="52"/>
      <c r="BZ234" s="55"/>
      <c r="CB234" s="55"/>
      <c r="CD234" s="56"/>
      <c r="CE234" s="57"/>
      <c r="CF234" s="59"/>
      <c r="CG234" s="54"/>
      <c r="CH234" s="59"/>
      <c r="CI234" s="58"/>
      <c r="CJ234" s="54"/>
      <c r="CK234" s="59"/>
      <c r="CL234" s="54"/>
      <c r="CM234" s="54"/>
      <c r="CN234" s="56"/>
      <c r="CT234" s="61"/>
    </row>
    <row r="235" spans="16:98" x14ac:dyDescent="0.35">
      <c r="P235" s="24"/>
      <c r="U235" s="28"/>
      <c r="W235" s="27"/>
      <c r="Y235" s="27"/>
      <c r="AA235" s="27"/>
      <c r="AS235" s="42"/>
      <c r="AT235" s="45"/>
      <c r="AV235" s="45"/>
      <c r="AX235" s="45"/>
      <c r="AZ235" s="45"/>
      <c r="BB235" s="45"/>
      <c r="BD235" s="46"/>
      <c r="BE235" s="40"/>
      <c r="BH235" s="50"/>
      <c r="BK235" s="51"/>
      <c r="BM235" s="52"/>
      <c r="BN235" s="53"/>
      <c r="BO235" s="53"/>
      <c r="BP235" s="53"/>
      <c r="BQ235" s="53"/>
      <c r="BR235" s="53"/>
      <c r="BS235" s="51"/>
      <c r="BT235" s="51"/>
      <c r="BU235" s="54"/>
      <c r="BV235" s="54"/>
      <c r="BX235" s="52"/>
      <c r="BZ235" s="55"/>
      <c r="CB235" s="55"/>
      <c r="CD235" s="56"/>
      <c r="CE235" s="57"/>
      <c r="CF235" s="59"/>
      <c r="CG235" s="54"/>
      <c r="CH235" s="59"/>
      <c r="CI235" s="58"/>
      <c r="CJ235" s="54"/>
      <c r="CK235" s="59"/>
      <c r="CL235" s="54"/>
      <c r="CM235" s="54"/>
      <c r="CN235" s="56"/>
      <c r="CT235" s="61"/>
    </row>
    <row r="236" spans="16:98" x14ac:dyDescent="0.35">
      <c r="P236" s="24"/>
      <c r="U236" s="28"/>
      <c r="W236" s="27"/>
      <c r="Y236" s="27"/>
      <c r="AA236" s="27"/>
      <c r="AS236" s="42"/>
      <c r="AT236" s="45"/>
      <c r="AV236" s="45"/>
      <c r="AX236" s="45"/>
      <c r="AZ236" s="45"/>
      <c r="BB236" s="45"/>
      <c r="BD236" s="46"/>
      <c r="BE236" s="40"/>
      <c r="BH236" s="50"/>
      <c r="BK236" s="51"/>
      <c r="BM236" s="52"/>
      <c r="BN236" s="53"/>
      <c r="BO236" s="53"/>
      <c r="BP236" s="53"/>
      <c r="BQ236" s="53"/>
      <c r="BR236" s="53"/>
      <c r="BS236" s="51"/>
      <c r="BT236" s="51"/>
      <c r="BU236" s="54"/>
      <c r="BV236" s="54"/>
      <c r="BX236" s="52"/>
      <c r="BZ236" s="55"/>
      <c r="CB236" s="55"/>
      <c r="CD236" s="56"/>
      <c r="CE236" s="57"/>
      <c r="CF236" s="59"/>
      <c r="CG236" s="54"/>
      <c r="CH236" s="59"/>
      <c r="CI236" s="58"/>
      <c r="CJ236" s="54"/>
      <c r="CK236" s="59"/>
      <c r="CL236" s="54"/>
      <c r="CM236" s="54"/>
      <c r="CN236" s="56"/>
      <c r="CT236" s="61"/>
    </row>
    <row r="237" spans="16:98" x14ac:dyDescent="0.35">
      <c r="P237" s="24"/>
      <c r="U237" s="28"/>
      <c r="W237" s="27"/>
      <c r="Y237" s="27"/>
      <c r="AA237" s="27"/>
      <c r="AS237" s="42"/>
      <c r="AT237" s="45"/>
      <c r="AV237" s="45"/>
      <c r="AX237" s="45"/>
      <c r="AZ237" s="45"/>
      <c r="BB237" s="45"/>
      <c r="BD237" s="46"/>
      <c r="BE237" s="40"/>
      <c r="BH237" s="50"/>
      <c r="BK237" s="51"/>
      <c r="BM237" s="52"/>
      <c r="BN237" s="53"/>
      <c r="BO237" s="53"/>
      <c r="BP237" s="53"/>
      <c r="BQ237" s="53"/>
      <c r="BR237" s="53"/>
      <c r="BS237" s="51"/>
      <c r="BT237" s="51"/>
      <c r="BU237" s="54"/>
      <c r="BV237" s="54"/>
      <c r="BX237" s="52"/>
      <c r="BZ237" s="55"/>
      <c r="CB237" s="55"/>
      <c r="CD237" s="56"/>
      <c r="CE237" s="57"/>
      <c r="CF237" s="59"/>
      <c r="CG237" s="54"/>
      <c r="CH237" s="59"/>
      <c r="CI237" s="58"/>
      <c r="CJ237" s="54"/>
      <c r="CK237" s="59"/>
      <c r="CL237" s="54"/>
      <c r="CM237" s="54"/>
      <c r="CN237" s="56"/>
      <c r="CT237" s="61"/>
    </row>
    <row r="238" spans="16:98" x14ac:dyDescent="0.35">
      <c r="P238" s="24"/>
      <c r="U238" s="28"/>
      <c r="W238" s="27"/>
      <c r="Y238" s="27"/>
      <c r="AA238" s="27"/>
      <c r="AS238" s="42"/>
      <c r="AT238" s="45"/>
      <c r="AV238" s="45"/>
      <c r="AX238" s="45"/>
      <c r="AZ238" s="45"/>
      <c r="BB238" s="45"/>
      <c r="BD238" s="46"/>
      <c r="BE238" s="40"/>
      <c r="BH238" s="50"/>
      <c r="BK238" s="51"/>
      <c r="BM238" s="52"/>
      <c r="BN238" s="53"/>
      <c r="BO238" s="53"/>
      <c r="BP238" s="53"/>
      <c r="BQ238" s="53"/>
      <c r="BR238" s="53"/>
      <c r="BS238" s="51"/>
      <c r="BT238" s="51"/>
      <c r="BU238" s="54"/>
      <c r="BV238" s="54"/>
      <c r="BX238" s="52"/>
      <c r="BZ238" s="55"/>
      <c r="CB238" s="55"/>
      <c r="CD238" s="56"/>
      <c r="CE238" s="57"/>
      <c r="CF238" s="59"/>
      <c r="CG238" s="54"/>
      <c r="CH238" s="59"/>
      <c r="CI238" s="58"/>
      <c r="CJ238" s="54"/>
      <c r="CK238" s="59"/>
      <c r="CL238" s="54"/>
      <c r="CM238" s="54"/>
      <c r="CN238" s="56"/>
      <c r="CT238" s="61"/>
    </row>
    <row r="239" spans="16:98" x14ac:dyDescent="0.35">
      <c r="P239" s="24"/>
      <c r="U239" s="28"/>
      <c r="W239" s="27"/>
      <c r="Y239" s="27"/>
      <c r="AA239" s="27"/>
      <c r="AS239" s="42"/>
      <c r="AT239" s="45"/>
      <c r="AV239" s="45"/>
      <c r="AX239" s="45"/>
      <c r="AZ239" s="45"/>
      <c r="BB239" s="45"/>
      <c r="BD239" s="46"/>
      <c r="BE239" s="40"/>
      <c r="BH239" s="50"/>
      <c r="BK239" s="51"/>
      <c r="BM239" s="52"/>
      <c r="BN239" s="53"/>
      <c r="BO239" s="53"/>
      <c r="BP239" s="53"/>
      <c r="BQ239" s="53"/>
      <c r="BR239" s="53"/>
      <c r="BS239" s="51"/>
      <c r="BT239" s="51"/>
      <c r="BU239" s="54"/>
      <c r="BV239" s="54"/>
      <c r="BX239" s="52"/>
      <c r="BZ239" s="55"/>
      <c r="CB239" s="55"/>
      <c r="CD239" s="56"/>
      <c r="CE239" s="57"/>
      <c r="CF239" s="59"/>
      <c r="CG239" s="54"/>
      <c r="CH239" s="59"/>
      <c r="CI239" s="58"/>
      <c r="CJ239" s="54"/>
      <c r="CK239" s="59"/>
      <c r="CL239" s="54"/>
      <c r="CM239" s="54"/>
      <c r="CN239" s="56"/>
      <c r="CT239" s="61"/>
    </row>
    <row r="240" spans="16:98" x14ac:dyDescent="0.35">
      <c r="P240" s="24"/>
      <c r="U240" s="28"/>
      <c r="W240" s="27"/>
      <c r="Y240" s="27"/>
      <c r="AA240" s="27"/>
      <c r="AS240" s="42"/>
      <c r="AT240" s="45"/>
      <c r="AV240" s="45"/>
      <c r="AX240" s="45"/>
      <c r="AZ240" s="45"/>
      <c r="BB240" s="45"/>
      <c r="BD240" s="46"/>
      <c r="BE240" s="40"/>
      <c r="BH240" s="50"/>
      <c r="BK240" s="51"/>
      <c r="BM240" s="52"/>
      <c r="BN240" s="53"/>
      <c r="BO240" s="53"/>
      <c r="BP240" s="53"/>
      <c r="BQ240" s="53"/>
      <c r="BR240" s="53"/>
      <c r="BS240" s="51"/>
      <c r="BT240" s="51"/>
      <c r="BU240" s="54"/>
      <c r="BV240" s="54"/>
      <c r="BX240" s="52"/>
      <c r="BZ240" s="55"/>
      <c r="CB240" s="55"/>
      <c r="CD240" s="56"/>
      <c r="CE240" s="57"/>
      <c r="CF240" s="59"/>
      <c r="CG240" s="54"/>
      <c r="CH240" s="59"/>
      <c r="CI240" s="58"/>
      <c r="CJ240" s="54"/>
      <c r="CK240" s="59"/>
      <c r="CL240" s="54"/>
      <c r="CM240" s="54"/>
      <c r="CN240" s="56"/>
      <c r="CT240" s="61"/>
    </row>
    <row r="241" spans="16:98" x14ac:dyDescent="0.35">
      <c r="P241" s="24"/>
      <c r="U241" s="28"/>
      <c r="W241" s="27"/>
      <c r="Y241" s="27"/>
      <c r="AA241" s="27"/>
      <c r="AS241" s="42"/>
      <c r="AT241" s="45"/>
      <c r="AV241" s="45"/>
      <c r="AX241" s="45"/>
      <c r="AZ241" s="45"/>
      <c r="BB241" s="45"/>
      <c r="BD241" s="46"/>
      <c r="BE241" s="40"/>
      <c r="BH241" s="50"/>
      <c r="BK241" s="51"/>
      <c r="BM241" s="52"/>
      <c r="BN241" s="53"/>
      <c r="BO241" s="53"/>
      <c r="BP241" s="53"/>
      <c r="BQ241" s="53"/>
      <c r="BR241" s="53"/>
      <c r="BS241" s="51"/>
      <c r="BT241" s="51"/>
      <c r="BU241" s="54"/>
      <c r="BV241" s="54"/>
      <c r="BX241" s="52"/>
      <c r="BZ241" s="55"/>
      <c r="CB241" s="55"/>
      <c r="CD241" s="56"/>
      <c r="CE241" s="57"/>
      <c r="CF241" s="59"/>
      <c r="CG241" s="54"/>
      <c r="CH241" s="59"/>
      <c r="CI241" s="58"/>
      <c r="CJ241" s="54"/>
      <c r="CK241" s="59"/>
      <c r="CL241" s="54"/>
      <c r="CM241" s="54"/>
      <c r="CN241" s="56"/>
      <c r="CT241" s="61"/>
    </row>
    <row r="242" spans="16:98" x14ac:dyDescent="0.35">
      <c r="P242" s="24"/>
      <c r="U242" s="28"/>
      <c r="W242" s="27"/>
      <c r="Y242" s="27"/>
      <c r="AA242" s="27"/>
      <c r="AS242" s="42"/>
      <c r="AT242" s="45"/>
      <c r="AV242" s="45"/>
      <c r="AX242" s="45"/>
      <c r="AZ242" s="45"/>
      <c r="BB242" s="45"/>
      <c r="BD242" s="46"/>
      <c r="BE242" s="40"/>
      <c r="BH242" s="50"/>
      <c r="BK242" s="51"/>
      <c r="BM242" s="52"/>
      <c r="BN242" s="53"/>
      <c r="BO242" s="53"/>
      <c r="BP242" s="53"/>
      <c r="BQ242" s="53"/>
      <c r="BR242" s="53"/>
      <c r="BS242" s="51"/>
      <c r="BT242" s="51"/>
      <c r="BU242" s="54"/>
      <c r="BV242" s="54"/>
      <c r="BX242" s="52"/>
      <c r="BZ242" s="55"/>
      <c r="CB242" s="55"/>
      <c r="CD242" s="56"/>
      <c r="CE242" s="57"/>
      <c r="CF242" s="59"/>
      <c r="CG242" s="54"/>
      <c r="CH242" s="59"/>
      <c r="CI242" s="58"/>
      <c r="CJ242" s="54"/>
      <c r="CK242" s="59"/>
      <c r="CL242" s="54"/>
      <c r="CM242" s="54"/>
      <c r="CN242" s="56"/>
      <c r="CT242" s="61"/>
    </row>
    <row r="243" spans="16:98" x14ac:dyDescent="0.35">
      <c r="P243" s="24"/>
      <c r="U243" s="28"/>
      <c r="W243" s="27"/>
      <c r="Y243" s="27"/>
      <c r="AA243" s="27"/>
      <c r="AS243" s="42"/>
      <c r="AT243" s="45"/>
      <c r="AV243" s="45"/>
      <c r="AX243" s="45"/>
      <c r="AZ243" s="45"/>
      <c r="BB243" s="45"/>
      <c r="BD243" s="46"/>
      <c r="BE243" s="40"/>
      <c r="BH243" s="50"/>
      <c r="BK243" s="51"/>
      <c r="BM243" s="52"/>
      <c r="BN243" s="53"/>
      <c r="BO243" s="53"/>
      <c r="BP243" s="53"/>
      <c r="BQ243" s="53"/>
      <c r="BR243" s="53"/>
      <c r="BS243" s="51"/>
      <c r="BT243" s="51"/>
      <c r="BU243" s="54"/>
      <c r="BV243" s="54"/>
      <c r="BX243" s="52"/>
      <c r="BZ243" s="55"/>
      <c r="CB243" s="55"/>
      <c r="CD243" s="56"/>
      <c r="CE243" s="57"/>
      <c r="CF243" s="59"/>
      <c r="CG243" s="54"/>
      <c r="CH243" s="59"/>
      <c r="CI243" s="58"/>
      <c r="CJ243" s="54"/>
      <c r="CK243" s="59"/>
      <c r="CL243" s="54"/>
      <c r="CM243" s="54"/>
      <c r="CN243" s="56"/>
      <c r="CT243" s="61"/>
    </row>
    <row r="244" spans="16:98" x14ac:dyDescent="0.35">
      <c r="P244" s="24"/>
      <c r="U244" s="28"/>
      <c r="W244" s="27"/>
      <c r="Y244" s="27"/>
      <c r="AA244" s="27"/>
      <c r="AS244" s="42"/>
      <c r="AT244" s="45"/>
      <c r="AV244" s="45"/>
      <c r="AX244" s="45"/>
      <c r="AZ244" s="45"/>
      <c r="BB244" s="45"/>
      <c r="BD244" s="46"/>
      <c r="BE244" s="40"/>
      <c r="BH244" s="50"/>
      <c r="BK244" s="51"/>
      <c r="BM244" s="52"/>
      <c r="BN244" s="53"/>
      <c r="BO244" s="53"/>
      <c r="BP244" s="53"/>
      <c r="BQ244" s="53"/>
      <c r="BR244" s="53"/>
      <c r="BS244" s="51"/>
      <c r="BT244" s="51"/>
      <c r="BU244" s="54"/>
      <c r="BV244" s="54"/>
      <c r="BX244" s="52"/>
      <c r="BZ244" s="55"/>
      <c r="CB244" s="55"/>
      <c r="CD244" s="56"/>
      <c r="CE244" s="57"/>
      <c r="CF244" s="59"/>
      <c r="CG244" s="54"/>
      <c r="CH244" s="59"/>
      <c r="CI244" s="58"/>
      <c r="CJ244" s="54"/>
      <c r="CK244" s="59"/>
      <c r="CL244" s="54"/>
      <c r="CM244" s="54"/>
      <c r="CN244" s="56"/>
      <c r="CT244" s="61"/>
    </row>
    <row r="245" spans="16:98" x14ac:dyDescent="0.35">
      <c r="P245" s="24"/>
      <c r="U245" s="28"/>
      <c r="W245" s="27"/>
      <c r="Y245" s="27"/>
      <c r="AA245" s="27"/>
      <c r="AS245" s="42"/>
      <c r="AT245" s="45"/>
      <c r="AV245" s="45"/>
      <c r="AX245" s="45"/>
      <c r="AZ245" s="45"/>
      <c r="BB245" s="45"/>
      <c r="BD245" s="46"/>
      <c r="BE245" s="40"/>
      <c r="BH245" s="50"/>
      <c r="BK245" s="51"/>
      <c r="BM245" s="52"/>
      <c r="BN245" s="53"/>
      <c r="BO245" s="53"/>
      <c r="BP245" s="53"/>
      <c r="BQ245" s="53"/>
      <c r="BR245" s="53"/>
      <c r="BS245" s="51"/>
      <c r="BT245" s="51"/>
      <c r="BU245" s="54"/>
      <c r="BV245" s="54"/>
      <c r="BX245" s="52"/>
      <c r="BZ245" s="55"/>
      <c r="CB245" s="55"/>
      <c r="CD245" s="56"/>
      <c r="CE245" s="57"/>
      <c r="CF245" s="59"/>
      <c r="CG245" s="54"/>
      <c r="CH245" s="59"/>
      <c r="CI245" s="58"/>
      <c r="CJ245" s="54"/>
      <c r="CK245" s="59"/>
      <c r="CL245" s="54"/>
      <c r="CM245" s="54"/>
      <c r="CN245" s="56"/>
      <c r="CT245" s="61"/>
    </row>
    <row r="246" spans="16:98" x14ac:dyDescent="0.35">
      <c r="P246" s="24"/>
      <c r="U246" s="28"/>
      <c r="W246" s="27"/>
      <c r="Y246" s="27"/>
      <c r="AA246" s="27"/>
      <c r="AS246" s="42"/>
      <c r="AT246" s="45"/>
      <c r="AV246" s="45"/>
      <c r="AX246" s="45"/>
      <c r="AZ246" s="45"/>
      <c r="BB246" s="45"/>
      <c r="BD246" s="46"/>
      <c r="BE246" s="40"/>
      <c r="BH246" s="50"/>
      <c r="BK246" s="51"/>
      <c r="BM246" s="52"/>
      <c r="BN246" s="53"/>
      <c r="BO246" s="53"/>
      <c r="BP246" s="53"/>
      <c r="BQ246" s="53"/>
      <c r="BR246" s="53"/>
      <c r="BS246" s="51"/>
      <c r="BT246" s="51"/>
      <c r="BU246" s="54"/>
      <c r="BV246" s="54"/>
      <c r="BX246" s="52"/>
      <c r="BZ246" s="55"/>
      <c r="CB246" s="55"/>
      <c r="CD246" s="56"/>
      <c r="CE246" s="57"/>
      <c r="CF246" s="59"/>
      <c r="CG246" s="54"/>
      <c r="CH246" s="59"/>
      <c r="CI246" s="58"/>
      <c r="CJ246" s="54"/>
      <c r="CK246" s="59"/>
      <c r="CL246" s="54"/>
      <c r="CM246" s="54"/>
      <c r="CN246" s="56"/>
      <c r="CT246" s="61"/>
    </row>
    <row r="247" spans="16:98" x14ac:dyDescent="0.35">
      <c r="P247" s="24"/>
      <c r="U247" s="28"/>
      <c r="W247" s="27"/>
      <c r="Y247" s="27"/>
      <c r="AA247" s="27"/>
      <c r="AS247" s="42"/>
      <c r="AT247" s="45"/>
      <c r="AV247" s="45"/>
      <c r="AX247" s="45"/>
      <c r="AZ247" s="45"/>
      <c r="BB247" s="45"/>
      <c r="BD247" s="46"/>
      <c r="BE247" s="40"/>
      <c r="BH247" s="50"/>
      <c r="BK247" s="51"/>
      <c r="BM247" s="52"/>
      <c r="BN247" s="53"/>
      <c r="BO247" s="53"/>
      <c r="BP247" s="53"/>
      <c r="BQ247" s="53"/>
      <c r="BR247" s="53"/>
      <c r="BS247" s="51"/>
      <c r="BT247" s="51"/>
      <c r="BU247" s="54"/>
      <c r="BV247" s="54"/>
      <c r="BX247" s="52"/>
      <c r="BZ247" s="55"/>
      <c r="CB247" s="55"/>
      <c r="CD247" s="56"/>
      <c r="CE247" s="57"/>
      <c r="CF247" s="59"/>
      <c r="CG247" s="54"/>
      <c r="CH247" s="59"/>
      <c r="CI247" s="58"/>
      <c r="CJ247" s="54"/>
      <c r="CK247" s="59"/>
      <c r="CL247" s="54"/>
      <c r="CM247" s="54"/>
      <c r="CN247" s="56"/>
      <c r="CT247" s="61"/>
    </row>
    <row r="248" spans="16:98" x14ac:dyDescent="0.35">
      <c r="P248" s="24"/>
      <c r="U248" s="28"/>
      <c r="W248" s="27"/>
      <c r="Y248" s="27"/>
      <c r="AA248" s="27"/>
      <c r="AS248" s="42"/>
      <c r="AT248" s="45"/>
      <c r="AV248" s="45"/>
      <c r="AX248" s="45"/>
      <c r="AZ248" s="45"/>
      <c r="BB248" s="45"/>
      <c r="BD248" s="46"/>
      <c r="BE248" s="40"/>
      <c r="BH248" s="50"/>
      <c r="BK248" s="51"/>
      <c r="BM248" s="52"/>
      <c r="BN248" s="53"/>
      <c r="BO248" s="53"/>
      <c r="BP248" s="53"/>
      <c r="BQ248" s="53"/>
      <c r="BR248" s="53"/>
      <c r="BS248" s="51"/>
      <c r="BT248" s="51"/>
      <c r="BU248" s="54"/>
      <c r="BV248" s="54"/>
      <c r="BX248" s="52"/>
      <c r="BZ248" s="55"/>
      <c r="CB248" s="55"/>
      <c r="CD248" s="56"/>
      <c r="CE248" s="57"/>
      <c r="CF248" s="59"/>
      <c r="CG248" s="54"/>
      <c r="CH248" s="59"/>
      <c r="CI248" s="58"/>
      <c r="CJ248" s="54"/>
      <c r="CK248" s="59"/>
      <c r="CL248" s="54"/>
      <c r="CM248" s="54"/>
      <c r="CN248" s="56"/>
      <c r="CT248" s="61"/>
    </row>
    <row r="249" spans="16:98" x14ac:dyDescent="0.35">
      <c r="P249" s="24"/>
      <c r="U249" s="28"/>
      <c r="W249" s="27"/>
      <c r="Y249" s="27"/>
      <c r="AA249" s="27"/>
      <c r="AS249" s="42"/>
      <c r="AT249" s="45"/>
      <c r="AV249" s="45"/>
      <c r="AX249" s="45"/>
      <c r="AZ249" s="45"/>
      <c r="BB249" s="45"/>
      <c r="BD249" s="46"/>
      <c r="BE249" s="40"/>
      <c r="BH249" s="50"/>
      <c r="BK249" s="51"/>
      <c r="BM249" s="52"/>
      <c r="BN249" s="53"/>
      <c r="BO249" s="53"/>
      <c r="BP249" s="53"/>
      <c r="BQ249" s="53"/>
      <c r="BR249" s="53"/>
      <c r="BS249" s="51"/>
      <c r="BT249" s="51"/>
      <c r="BU249" s="54"/>
      <c r="BV249" s="54"/>
      <c r="BX249" s="52"/>
      <c r="BZ249" s="55"/>
      <c r="CB249" s="55"/>
      <c r="CD249" s="56"/>
      <c r="CE249" s="57"/>
      <c r="CF249" s="59"/>
      <c r="CG249" s="54"/>
      <c r="CH249" s="59"/>
      <c r="CI249" s="58"/>
      <c r="CJ249" s="54"/>
      <c r="CK249" s="59"/>
      <c r="CL249" s="54"/>
      <c r="CM249" s="54"/>
      <c r="CN249" s="56"/>
      <c r="CT249" s="61"/>
    </row>
    <row r="250" spans="16:98" x14ac:dyDescent="0.35">
      <c r="P250" s="24"/>
      <c r="U250" s="28"/>
      <c r="W250" s="27"/>
      <c r="Y250" s="27"/>
      <c r="AA250" s="27"/>
      <c r="AS250" s="42"/>
      <c r="AT250" s="45"/>
      <c r="AV250" s="45"/>
      <c r="AX250" s="45"/>
      <c r="AZ250" s="45"/>
      <c r="BB250" s="45"/>
      <c r="BD250" s="46"/>
      <c r="BE250" s="40"/>
      <c r="BH250" s="50"/>
      <c r="BK250" s="51"/>
      <c r="BM250" s="52"/>
      <c r="BN250" s="53"/>
      <c r="BO250" s="53"/>
      <c r="BP250" s="53"/>
      <c r="BQ250" s="53"/>
      <c r="BR250" s="53"/>
      <c r="BS250" s="51"/>
      <c r="BT250" s="51"/>
      <c r="BU250" s="54"/>
      <c r="BV250" s="54"/>
      <c r="BX250" s="52"/>
      <c r="BZ250" s="55"/>
      <c r="CB250" s="55"/>
      <c r="CD250" s="56"/>
      <c r="CE250" s="57"/>
      <c r="CF250" s="59"/>
      <c r="CG250" s="54"/>
      <c r="CH250" s="59"/>
      <c r="CI250" s="58"/>
      <c r="CJ250" s="54"/>
      <c r="CK250" s="59"/>
      <c r="CL250" s="54"/>
      <c r="CM250" s="54"/>
      <c r="CN250" s="56"/>
      <c r="CT250" s="61"/>
    </row>
    <row r="251" spans="16:98" x14ac:dyDescent="0.35">
      <c r="P251" s="24"/>
      <c r="U251" s="28"/>
      <c r="W251" s="27"/>
      <c r="Y251" s="27"/>
      <c r="AA251" s="27"/>
      <c r="AS251" s="42"/>
      <c r="AT251" s="45"/>
      <c r="AV251" s="45"/>
      <c r="AX251" s="45"/>
      <c r="AZ251" s="45"/>
      <c r="BB251" s="45"/>
      <c r="BD251" s="46"/>
      <c r="BE251" s="40"/>
      <c r="BH251" s="50"/>
      <c r="BK251" s="51"/>
      <c r="BM251" s="52"/>
      <c r="BN251" s="53"/>
      <c r="BO251" s="53"/>
      <c r="BP251" s="53"/>
      <c r="BQ251" s="53"/>
      <c r="BR251" s="53"/>
      <c r="BS251" s="51"/>
      <c r="BT251" s="51"/>
      <c r="BU251" s="54"/>
      <c r="BV251" s="54"/>
      <c r="BX251" s="52"/>
      <c r="BZ251" s="55"/>
      <c r="CB251" s="55"/>
      <c r="CD251" s="56"/>
      <c r="CE251" s="57"/>
      <c r="CF251" s="59"/>
      <c r="CG251" s="54"/>
      <c r="CH251" s="59"/>
      <c r="CI251" s="58"/>
      <c r="CJ251" s="54"/>
      <c r="CK251" s="59"/>
      <c r="CL251" s="54"/>
      <c r="CM251" s="54"/>
      <c r="CN251" s="56"/>
      <c r="CT251" s="61"/>
    </row>
    <row r="252" spans="16:98" x14ac:dyDescent="0.35">
      <c r="P252" s="24"/>
      <c r="U252" s="28"/>
      <c r="W252" s="27"/>
      <c r="Y252" s="27"/>
      <c r="AA252" s="27"/>
      <c r="AS252" s="42"/>
      <c r="AT252" s="45"/>
      <c r="AV252" s="45"/>
      <c r="AX252" s="45"/>
      <c r="AZ252" s="45"/>
      <c r="BB252" s="45"/>
      <c r="BD252" s="46"/>
      <c r="BE252" s="40"/>
      <c r="BH252" s="50"/>
      <c r="BK252" s="51"/>
      <c r="BM252" s="52"/>
      <c r="BN252" s="53"/>
      <c r="BO252" s="53"/>
      <c r="BP252" s="53"/>
      <c r="BQ252" s="53"/>
      <c r="BR252" s="53"/>
      <c r="BS252" s="51"/>
      <c r="BT252" s="51"/>
      <c r="BU252" s="54"/>
      <c r="BV252" s="54"/>
      <c r="BX252" s="52"/>
      <c r="BZ252" s="55"/>
      <c r="CB252" s="55"/>
      <c r="CD252" s="56"/>
      <c r="CE252" s="57"/>
      <c r="CF252" s="59"/>
      <c r="CG252" s="54"/>
      <c r="CH252" s="59"/>
      <c r="CI252" s="58"/>
      <c r="CJ252" s="54"/>
      <c r="CK252" s="59"/>
      <c r="CL252" s="54"/>
      <c r="CM252" s="54"/>
      <c r="CN252" s="56"/>
      <c r="CT252" s="61"/>
    </row>
    <row r="253" spans="16:98" x14ac:dyDescent="0.35">
      <c r="P253" s="24"/>
      <c r="U253" s="28"/>
      <c r="W253" s="27"/>
      <c r="Y253" s="27"/>
      <c r="AA253" s="27"/>
      <c r="AS253" s="42"/>
      <c r="AT253" s="45"/>
      <c r="AV253" s="45"/>
      <c r="AX253" s="45"/>
      <c r="AZ253" s="45"/>
      <c r="BB253" s="45"/>
      <c r="BD253" s="46"/>
      <c r="BE253" s="40"/>
      <c r="BH253" s="50"/>
      <c r="BK253" s="51"/>
      <c r="BM253" s="52"/>
      <c r="BN253" s="53"/>
      <c r="BO253" s="53"/>
      <c r="BP253" s="53"/>
      <c r="BQ253" s="53"/>
      <c r="BR253" s="53"/>
      <c r="BS253" s="51"/>
      <c r="BT253" s="51"/>
      <c r="BU253" s="54"/>
      <c r="BV253" s="54"/>
      <c r="BX253" s="52"/>
      <c r="BZ253" s="55"/>
      <c r="CB253" s="55"/>
      <c r="CD253" s="56"/>
      <c r="CE253" s="57"/>
      <c r="CF253" s="59"/>
      <c r="CG253" s="54"/>
      <c r="CH253" s="59"/>
      <c r="CI253" s="58"/>
      <c r="CJ253" s="54"/>
      <c r="CK253" s="59"/>
      <c r="CL253" s="54"/>
      <c r="CM253" s="54"/>
      <c r="CN253" s="56"/>
      <c r="CT253" s="61"/>
    </row>
    <row r="254" spans="16:98" x14ac:dyDescent="0.35">
      <c r="P254" s="24"/>
      <c r="U254" s="28"/>
      <c r="W254" s="27"/>
      <c r="Y254" s="27"/>
      <c r="AA254" s="27"/>
      <c r="AS254" s="42"/>
      <c r="AT254" s="45"/>
      <c r="AV254" s="45"/>
      <c r="AX254" s="45"/>
      <c r="AZ254" s="45"/>
      <c r="BB254" s="45"/>
      <c r="BD254" s="46"/>
      <c r="BE254" s="40"/>
      <c r="BH254" s="50"/>
      <c r="BK254" s="51"/>
      <c r="BM254" s="52"/>
      <c r="BN254" s="53"/>
      <c r="BO254" s="53"/>
      <c r="BP254" s="53"/>
      <c r="BQ254" s="53"/>
      <c r="BR254" s="53"/>
      <c r="BS254" s="51"/>
      <c r="BT254" s="51"/>
      <c r="BU254" s="54"/>
      <c r="BV254" s="54"/>
      <c r="BX254" s="52"/>
      <c r="BZ254" s="55"/>
      <c r="CB254" s="55"/>
      <c r="CD254" s="56"/>
      <c r="CE254" s="57"/>
      <c r="CF254" s="59"/>
      <c r="CG254" s="54"/>
      <c r="CH254" s="59"/>
      <c r="CI254" s="58"/>
      <c r="CJ254" s="54"/>
      <c r="CK254" s="59"/>
      <c r="CL254" s="54"/>
      <c r="CM254" s="54"/>
      <c r="CN254" s="56"/>
      <c r="CT254" s="61"/>
    </row>
    <row r="255" spans="16:98" x14ac:dyDescent="0.35">
      <c r="P255" s="24"/>
      <c r="U255" s="28"/>
      <c r="W255" s="27"/>
      <c r="Y255" s="27"/>
      <c r="AA255" s="27"/>
      <c r="AS255" s="42"/>
      <c r="AT255" s="45"/>
      <c r="AV255" s="45"/>
      <c r="AX255" s="45"/>
      <c r="AZ255" s="45"/>
      <c r="BB255" s="45"/>
      <c r="BD255" s="46"/>
      <c r="BE255" s="40"/>
      <c r="BH255" s="50"/>
      <c r="BK255" s="51"/>
      <c r="BM255" s="52"/>
      <c r="BN255" s="53"/>
      <c r="BO255" s="53"/>
      <c r="BP255" s="53"/>
      <c r="BQ255" s="53"/>
      <c r="BR255" s="53"/>
      <c r="BS255" s="51"/>
      <c r="BT255" s="51"/>
      <c r="BU255" s="54"/>
      <c r="BV255" s="54"/>
      <c r="BX255" s="52"/>
      <c r="BZ255" s="55"/>
      <c r="CB255" s="55"/>
      <c r="CD255" s="56"/>
      <c r="CE255" s="57"/>
      <c r="CF255" s="59"/>
      <c r="CG255" s="54"/>
      <c r="CH255" s="59"/>
      <c r="CI255" s="58"/>
      <c r="CJ255" s="54"/>
      <c r="CK255" s="59"/>
      <c r="CL255" s="54"/>
      <c r="CM255" s="54"/>
      <c r="CN255" s="56"/>
      <c r="CT255" s="61"/>
    </row>
    <row r="256" spans="16:98" x14ac:dyDescent="0.35">
      <c r="P256" s="24"/>
      <c r="U256" s="28"/>
      <c r="W256" s="27"/>
      <c r="Y256" s="27"/>
      <c r="AA256" s="27"/>
      <c r="AS256" s="42"/>
      <c r="AT256" s="45"/>
      <c r="AV256" s="45"/>
      <c r="AX256" s="45"/>
      <c r="AZ256" s="45"/>
      <c r="BB256" s="45"/>
      <c r="BD256" s="46"/>
      <c r="BE256" s="40"/>
      <c r="BH256" s="50"/>
      <c r="BK256" s="51"/>
      <c r="BM256" s="52"/>
      <c r="BN256" s="53"/>
      <c r="BO256" s="53"/>
      <c r="BP256" s="53"/>
      <c r="BQ256" s="53"/>
      <c r="BR256" s="53"/>
      <c r="BS256" s="51"/>
      <c r="BT256" s="51"/>
      <c r="BU256" s="54"/>
      <c r="BV256" s="54"/>
      <c r="BX256" s="52"/>
      <c r="BZ256" s="55"/>
      <c r="CB256" s="55"/>
      <c r="CD256" s="56"/>
      <c r="CE256" s="57"/>
      <c r="CF256" s="59"/>
      <c r="CG256" s="54"/>
      <c r="CH256" s="59"/>
      <c r="CI256" s="58"/>
      <c r="CJ256" s="54"/>
      <c r="CK256" s="59"/>
      <c r="CL256" s="54"/>
      <c r="CM256" s="54"/>
      <c r="CN256" s="56"/>
      <c r="CT256" s="61"/>
    </row>
    <row r="257" spans="16:98" x14ac:dyDescent="0.35">
      <c r="P257" s="24"/>
      <c r="U257" s="28"/>
      <c r="W257" s="27"/>
      <c r="Y257" s="27"/>
      <c r="AA257" s="27"/>
      <c r="AS257" s="42"/>
      <c r="AT257" s="45"/>
      <c r="AV257" s="45"/>
      <c r="AX257" s="45"/>
      <c r="AZ257" s="45"/>
      <c r="BB257" s="45"/>
      <c r="BD257" s="46"/>
      <c r="BE257" s="40"/>
      <c r="BH257" s="50"/>
      <c r="BK257" s="51"/>
      <c r="BM257" s="52"/>
      <c r="BN257" s="53"/>
      <c r="BO257" s="53"/>
      <c r="BP257" s="53"/>
      <c r="BQ257" s="53"/>
      <c r="BR257" s="53"/>
      <c r="BS257" s="51"/>
      <c r="BT257" s="51"/>
      <c r="BU257" s="54"/>
      <c r="BV257" s="54"/>
      <c r="BX257" s="52"/>
      <c r="BZ257" s="55"/>
      <c r="CB257" s="55"/>
      <c r="CD257" s="56"/>
      <c r="CE257" s="57"/>
      <c r="CF257" s="59"/>
      <c r="CG257" s="54"/>
      <c r="CH257" s="59"/>
      <c r="CI257" s="58"/>
      <c r="CJ257" s="54"/>
      <c r="CK257" s="59"/>
      <c r="CL257" s="54"/>
      <c r="CM257" s="54"/>
      <c r="CN257" s="56"/>
      <c r="CT257" s="61"/>
    </row>
    <row r="258" spans="16:98" x14ac:dyDescent="0.35">
      <c r="P258" s="24"/>
      <c r="U258" s="28"/>
      <c r="W258" s="27"/>
      <c r="Y258" s="27"/>
      <c r="AA258" s="27"/>
      <c r="AS258" s="42"/>
      <c r="AT258" s="45"/>
      <c r="AV258" s="45"/>
      <c r="AX258" s="45"/>
      <c r="AZ258" s="45"/>
      <c r="BB258" s="45"/>
      <c r="BD258" s="46"/>
      <c r="BE258" s="40"/>
      <c r="BH258" s="50"/>
      <c r="BK258" s="51"/>
      <c r="BM258" s="52"/>
      <c r="BN258" s="53"/>
      <c r="BO258" s="53"/>
      <c r="BP258" s="53"/>
      <c r="BQ258" s="53"/>
      <c r="BR258" s="53"/>
      <c r="BS258" s="51"/>
      <c r="BT258" s="51"/>
      <c r="BU258" s="54"/>
      <c r="BV258" s="54"/>
      <c r="BX258" s="52"/>
      <c r="BZ258" s="55"/>
      <c r="CB258" s="55"/>
      <c r="CD258" s="56"/>
      <c r="CE258" s="57"/>
      <c r="CF258" s="59"/>
      <c r="CG258" s="54"/>
      <c r="CH258" s="59"/>
      <c r="CI258" s="58"/>
      <c r="CJ258" s="54"/>
      <c r="CK258" s="59"/>
      <c r="CL258" s="54"/>
      <c r="CM258" s="54"/>
      <c r="CN258" s="56"/>
      <c r="CT258" s="61"/>
    </row>
    <row r="259" spans="16:98" x14ac:dyDescent="0.35">
      <c r="P259" s="24"/>
      <c r="U259" s="28"/>
      <c r="W259" s="27"/>
      <c r="Y259" s="27"/>
      <c r="AA259" s="27"/>
      <c r="AS259" s="42"/>
      <c r="AT259" s="45"/>
      <c r="AV259" s="45"/>
      <c r="AX259" s="45"/>
      <c r="AZ259" s="45"/>
      <c r="BB259" s="45"/>
      <c r="BD259" s="46"/>
      <c r="BE259" s="40"/>
      <c r="BH259" s="50"/>
      <c r="BK259" s="51"/>
      <c r="BM259" s="52"/>
      <c r="BN259" s="53"/>
      <c r="BO259" s="53"/>
      <c r="BP259" s="53"/>
      <c r="BQ259" s="53"/>
      <c r="BR259" s="53"/>
      <c r="BS259" s="51"/>
      <c r="BT259" s="51"/>
      <c r="BU259" s="54"/>
      <c r="BV259" s="54"/>
      <c r="BX259" s="52"/>
      <c r="BZ259" s="55"/>
      <c r="CB259" s="55"/>
      <c r="CD259" s="56"/>
      <c r="CE259" s="57"/>
      <c r="CF259" s="59"/>
      <c r="CG259" s="54"/>
      <c r="CH259" s="59"/>
      <c r="CI259" s="58"/>
      <c r="CJ259" s="54"/>
      <c r="CK259" s="59"/>
      <c r="CL259" s="54"/>
      <c r="CM259" s="54"/>
      <c r="CN259" s="56"/>
      <c r="CT259" s="61"/>
    </row>
    <row r="260" spans="16:98" x14ac:dyDescent="0.35">
      <c r="P260" s="24"/>
      <c r="U260" s="28"/>
      <c r="W260" s="27"/>
      <c r="Y260" s="27"/>
      <c r="AA260" s="27"/>
      <c r="AS260" s="42"/>
      <c r="AT260" s="45"/>
      <c r="AV260" s="45"/>
      <c r="AX260" s="45"/>
      <c r="AZ260" s="45"/>
      <c r="BB260" s="45"/>
      <c r="BD260" s="46"/>
      <c r="BE260" s="40"/>
      <c r="BH260" s="50"/>
      <c r="BK260" s="51"/>
      <c r="BM260" s="52"/>
      <c r="BN260" s="53"/>
      <c r="BO260" s="53"/>
      <c r="BP260" s="53"/>
      <c r="BQ260" s="53"/>
      <c r="BR260" s="53"/>
      <c r="BS260" s="51"/>
      <c r="BT260" s="51"/>
      <c r="BU260" s="54"/>
      <c r="BV260" s="54"/>
      <c r="BX260" s="52"/>
      <c r="BZ260" s="55"/>
      <c r="CB260" s="55"/>
      <c r="CD260" s="56"/>
      <c r="CE260" s="57"/>
      <c r="CF260" s="59"/>
      <c r="CG260" s="54"/>
      <c r="CH260" s="59"/>
      <c r="CI260" s="58"/>
      <c r="CJ260" s="54"/>
      <c r="CK260" s="59"/>
      <c r="CL260" s="54"/>
      <c r="CM260" s="54"/>
      <c r="CN260" s="56"/>
      <c r="CT260" s="61"/>
    </row>
    <row r="261" spans="16:98" x14ac:dyDescent="0.35">
      <c r="P261" s="24"/>
      <c r="U261" s="28"/>
      <c r="W261" s="27"/>
      <c r="Y261" s="27"/>
      <c r="AA261" s="27"/>
      <c r="AS261" s="42"/>
      <c r="AT261" s="45"/>
      <c r="AV261" s="45"/>
      <c r="AX261" s="45"/>
      <c r="AZ261" s="45"/>
      <c r="BB261" s="45"/>
      <c r="BD261" s="46"/>
      <c r="BE261" s="40"/>
      <c r="BH261" s="50"/>
      <c r="BK261" s="51"/>
      <c r="BM261" s="52"/>
      <c r="BN261" s="53"/>
      <c r="BO261" s="53"/>
      <c r="BP261" s="53"/>
      <c r="BQ261" s="53"/>
      <c r="BR261" s="53"/>
      <c r="BS261" s="51"/>
      <c r="BT261" s="51"/>
      <c r="BU261" s="54"/>
      <c r="BV261" s="54"/>
      <c r="BX261" s="52"/>
      <c r="BZ261" s="55"/>
      <c r="CB261" s="55"/>
      <c r="CD261" s="56"/>
      <c r="CE261" s="57"/>
      <c r="CF261" s="59"/>
      <c r="CG261" s="54"/>
      <c r="CH261" s="59"/>
      <c r="CI261" s="58"/>
      <c r="CJ261" s="54"/>
      <c r="CK261" s="59"/>
      <c r="CL261" s="54"/>
      <c r="CM261" s="54"/>
      <c r="CN261" s="56"/>
      <c r="CT261" s="61"/>
    </row>
    <row r="262" spans="16:98" x14ac:dyDescent="0.35">
      <c r="P262" s="24"/>
      <c r="U262" s="28"/>
      <c r="W262" s="27"/>
      <c r="Y262" s="27"/>
      <c r="AA262" s="27"/>
      <c r="AS262" s="42"/>
      <c r="AT262" s="45"/>
      <c r="AV262" s="45"/>
      <c r="AX262" s="45"/>
      <c r="AZ262" s="45"/>
      <c r="BB262" s="45"/>
      <c r="BD262" s="46"/>
      <c r="BE262" s="40"/>
      <c r="BH262" s="50"/>
      <c r="BK262" s="51"/>
      <c r="BM262" s="52"/>
      <c r="BN262" s="53"/>
      <c r="BO262" s="53"/>
      <c r="BP262" s="53"/>
      <c r="BQ262" s="53"/>
      <c r="BR262" s="53"/>
      <c r="BS262" s="51"/>
      <c r="BT262" s="51"/>
      <c r="BU262" s="54"/>
      <c r="BV262" s="54"/>
      <c r="BX262" s="52"/>
      <c r="BZ262" s="55"/>
      <c r="CB262" s="55"/>
      <c r="CD262" s="56"/>
      <c r="CE262" s="57"/>
      <c r="CF262" s="59"/>
      <c r="CG262" s="54"/>
      <c r="CH262" s="59"/>
      <c r="CI262" s="58"/>
      <c r="CJ262" s="54"/>
      <c r="CK262" s="59"/>
      <c r="CL262" s="54"/>
      <c r="CM262" s="54"/>
      <c r="CN262" s="56"/>
      <c r="CT262" s="61"/>
    </row>
    <row r="263" spans="16:98" x14ac:dyDescent="0.35">
      <c r="P263" s="24"/>
      <c r="U263" s="28"/>
      <c r="W263" s="27"/>
      <c r="Y263" s="27"/>
      <c r="AA263" s="27"/>
      <c r="AS263" s="42"/>
      <c r="AT263" s="45"/>
      <c r="AV263" s="45"/>
      <c r="AX263" s="45"/>
      <c r="AZ263" s="45"/>
      <c r="BB263" s="45"/>
      <c r="BD263" s="46"/>
      <c r="BE263" s="40"/>
      <c r="BH263" s="50"/>
      <c r="BK263" s="51"/>
      <c r="BM263" s="52"/>
      <c r="BN263" s="53"/>
      <c r="BO263" s="53"/>
      <c r="BP263" s="53"/>
      <c r="BQ263" s="53"/>
      <c r="BR263" s="53"/>
      <c r="BS263" s="51"/>
      <c r="BT263" s="51"/>
      <c r="BU263" s="54"/>
      <c r="BV263" s="54"/>
      <c r="BX263" s="52"/>
      <c r="BZ263" s="55"/>
      <c r="CB263" s="55"/>
      <c r="CD263" s="56"/>
      <c r="CE263" s="57"/>
      <c r="CF263" s="59"/>
      <c r="CG263" s="54"/>
      <c r="CH263" s="59"/>
      <c r="CI263" s="58"/>
      <c r="CJ263" s="54"/>
      <c r="CK263" s="59"/>
      <c r="CL263" s="54"/>
      <c r="CM263" s="54"/>
      <c r="CN263" s="56"/>
      <c r="CT263" s="61"/>
    </row>
    <row r="264" spans="16:98" x14ac:dyDescent="0.35">
      <c r="P264" s="24"/>
      <c r="U264" s="28"/>
      <c r="W264" s="27"/>
      <c r="Y264" s="27"/>
      <c r="AA264" s="27"/>
      <c r="AS264" s="42"/>
      <c r="AT264" s="45"/>
      <c r="AV264" s="45"/>
      <c r="AX264" s="45"/>
      <c r="AZ264" s="45"/>
      <c r="BB264" s="45"/>
      <c r="BD264" s="46"/>
      <c r="BE264" s="40"/>
      <c r="BH264" s="50"/>
      <c r="BK264" s="51"/>
      <c r="BM264" s="52"/>
      <c r="BN264" s="53"/>
      <c r="BO264" s="53"/>
      <c r="BP264" s="53"/>
      <c r="BQ264" s="53"/>
      <c r="BR264" s="53"/>
      <c r="BS264" s="51"/>
      <c r="BT264" s="51"/>
      <c r="BU264" s="54"/>
      <c r="BV264" s="54"/>
      <c r="BX264" s="52"/>
      <c r="BZ264" s="55"/>
      <c r="CB264" s="55"/>
      <c r="CD264" s="56"/>
      <c r="CE264" s="57"/>
      <c r="CF264" s="59"/>
      <c r="CG264" s="54"/>
      <c r="CH264" s="59"/>
      <c r="CI264" s="58"/>
      <c r="CJ264" s="54"/>
      <c r="CK264" s="59"/>
      <c r="CL264" s="54"/>
      <c r="CM264" s="54"/>
      <c r="CN264" s="56"/>
      <c r="CT264" s="61"/>
    </row>
    <row r="265" spans="16:98" x14ac:dyDescent="0.35">
      <c r="P265" s="24"/>
      <c r="U265" s="28"/>
      <c r="W265" s="27"/>
      <c r="Y265" s="27"/>
      <c r="AA265" s="27"/>
      <c r="AS265" s="42"/>
      <c r="AT265" s="45"/>
      <c r="AV265" s="45"/>
      <c r="AX265" s="45"/>
      <c r="AZ265" s="45"/>
      <c r="BB265" s="45"/>
      <c r="BD265" s="46"/>
      <c r="BE265" s="40"/>
      <c r="BH265" s="50"/>
      <c r="BK265" s="51"/>
      <c r="BM265" s="52"/>
      <c r="BN265" s="53"/>
      <c r="BO265" s="53"/>
      <c r="BP265" s="53"/>
      <c r="BQ265" s="53"/>
      <c r="BR265" s="53"/>
      <c r="BS265" s="51"/>
      <c r="BT265" s="51"/>
      <c r="BU265" s="54"/>
      <c r="BV265" s="54"/>
      <c r="BX265" s="52"/>
      <c r="BZ265" s="55"/>
      <c r="CB265" s="55"/>
      <c r="CD265" s="56"/>
      <c r="CE265" s="57"/>
      <c r="CF265" s="59"/>
      <c r="CG265" s="54"/>
      <c r="CH265" s="59"/>
      <c r="CI265" s="58"/>
      <c r="CJ265" s="54"/>
      <c r="CK265" s="59"/>
      <c r="CL265" s="54"/>
      <c r="CM265" s="54"/>
      <c r="CN265" s="56"/>
      <c r="CT265" s="61"/>
    </row>
    <row r="266" spans="16:98" x14ac:dyDescent="0.35">
      <c r="P266" s="24"/>
      <c r="U266" s="28"/>
      <c r="W266" s="27"/>
      <c r="Y266" s="27"/>
      <c r="AA266" s="27"/>
      <c r="AS266" s="42"/>
      <c r="AT266" s="45"/>
      <c r="AV266" s="45"/>
      <c r="AX266" s="45"/>
      <c r="AZ266" s="45"/>
      <c r="BB266" s="45"/>
      <c r="BD266" s="46"/>
      <c r="BE266" s="40"/>
      <c r="BH266" s="50"/>
      <c r="BK266" s="51"/>
      <c r="BM266" s="52"/>
      <c r="BN266" s="53"/>
      <c r="BO266" s="53"/>
      <c r="BP266" s="53"/>
      <c r="BQ266" s="53"/>
      <c r="BR266" s="53"/>
      <c r="BS266" s="51"/>
      <c r="BT266" s="51"/>
      <c r="BU266" s="54"/>
      <c r="BV266" s="54"/>
      <c r="BX266" s="52"/>
      <c r="BZ266" s="55"/>
      <c r="CB266" s="55"/>
      <c r="CD266" s="56"/>
      <c r="CE266" s="57"/>
      <c r="CF266" s="59"/>
      <c r="CG266" s="54"/>
      <c r="CH266" s="59"/>
      <c r="CI266" s="58"/>
      <c r="CJ266" s="54"/>
      <c r="CK266" s="59"/>
      <c r="CL266" s="54"/>
      <c r="CM266" s="54"/>
      <c r="CN266" s="56"/>
      <c r="CT266" s="61"/>
    </row>
    <row r="267" spans="16:98" x14ac:dyDescent="0.35">
      <c r="P267" s="24"/>
      <c r="U267" s="28"/>
      <c r="W267" s="27"/>
      <c r="Y267" s="27"/>
      <c r="AA267" s="27"/>
      <c r="AS267" s="42"/>
      <c r="AT267" s="45"/>
      <c r="AV267" s="45"/>
      <c r="AX267" s="45"/>
      <c r="AZ267" s="45"/>
      <c r="BB267" s="45"/>
      <c r="BD267" s="46"/>
      <c r="BE267" s="40"/>
      <c r="BH267" s="50"/>
      <c r="BK267" s="51"/>
      <c r="BM267" s="52"/>
      <c r="BN267" s="53"/>
      <c r="BO267" s="53"/>
      <c r="BP267" s="53"/>
      <c r="BQ267" s="53"/>
      <c r="BR267" s="53"/>
      <c r="BS267" s="51"/>
      <c r="BT267" s="51"/>
      <c r="BU267" s="54"/>
      <c r="BV267" s="54"/>
      <c r="BX267" s="52"/>
      <c r="BZ267" s="55"/>
      <c r="CB267" s="55"/>
      <c r="CD267" s="56"/>
      <c r="CE267" s="57"/>
      <c r="CF267" s="59"/>
      <c r="CG267" s="54"/>
      <c r="CH267" s="59"/>
      <c r="CI267" s="58"/>
      <c r="CJ267" s="54"/>
      <c r="CK267" s="59"/>
      <c r="CL267" s="54"/>
      <c r="CM267" s="54"/>
      <c r="CN267" s="56"/>
      <c r="CT267" s="61"/>
    </row>
    <row r="268" spans="16:98" x14ac:dyDescent="0.35">
      <c r="P268" s="24"/>
      <c r="U268" s="28"/>
      <c r="W268" s="27"/>
      <c r="Y268" s="27"/>
      <c r="AA268" s="27"/>
      <c r="AS268" s="42"/>
      <c r="AT268" s="45"/>
      <c r="AV268" s="45"/>
      <c r="AX268" s="45"/>
      <c r="AZ268" s="45"/>
      <c r="BB268" s="45"/>
      <c r="BD268" s="46"/>
      <c r="BE268" s="40"/>
      <c r="BH268" s="50"/>
      <c r="BK268" s="51"/>
      <c r="BM268" s="52"/>
      <c r="BN268" s="53"/>
      <c r="BO268" s="53"/>
      <c r="BP268" s="53"/>
      <c r="BQ268" s="53"/>
      <c r="BR268" s="53"/>
      <c r="BS268" s="51"/>
      <c r="BT268" s="51"/>
      <c r="BU268" s="54"/>
      <c r="BV268" s="54"/>
      <c r="BX268" s="52"/>
      <c r="BZ268" s="55"/>
      <c r="CB268" s="55"/>
      <c r="CD268" s="56"/>
      <c r="CE268" s="57"/>
      <c r="CF268" s="59"/>
      <c r="CG268" s="54"/>
      <c r="CH268" s="59"/>
      <c r="CI268" s="58"/>
      <c r="CJ268" s="54"/>
      <c r="CK268" s="59"/>
      <c r="CL268" s="54"/>
      <c r="CM268" s="54"/>
      <c r="CN268" s="56"/>
      <c r="CT268" s="61"/>
    </row>
    <row r="269" spans="16:98" x14ac:dyDescent="0.35">
      <c r="P269" s="24"/>
      <c r="U269" s="28"/>
      <c r="W269" s="27"/>
      <c r="Y269" s="27"/>
      <c r="AA269" s="27"/>
      <c r="AS269" s="42"/>
      <c r="AT269" s="45"/>
      <c r="AV269" s="45"/>
      <c r="AX269" s="45"/>
      <c r="AZ269" s="45"/>
      <c r="BB269" s="45"/>
      <c r="BD269" s="46"/>
      <c r="BE269" s="40"/>
      <c r="BH269" s="50"/>
      <c r="BK269" s="51"/>
      <c r="BM269" s="52"/>
      <c r="BN269" s="53"/>
      <c r="BO269" s="53"/>
      <c r="BP269" s="53"/>
      <c r="BQ269" s="53"/>
      <c r="BR269" s="53"/>
      <c r="BS269" s="51"/>
      <c r="BT269" s="51"/>
      <c r="BU269" s="54"/>
      <c r="BV269" s="54"/>
      <c r="BX269" s="52"/>
      <c r="BZ269" s="55"/>
      <c r="CB269" s="55"/>
      <c r="CD269" s="56"/>
      <c r="CE269" s="57"/>
      <c r="CF269" s="59"/>
      <c r="CG269" s="54"/>
      <c r="CH269" s="59"/>
      <c r="CI269" s="58"/>
      <c r="CJ269" s="54"/>
      <c r="CK269" s="59"/>
      <c r="CL269" s="54"/>
      <c r="CM269" s="54"/>
      <c r="CN269" s="56"/>
      <c r="CT269" s="61"/>
    </row>
    <row r="270" spans="16:98" x14ac:dyDescent="0.35">
      <c r="P270" s="24"/>
      <c r="U270" s="28"/>
      <c r="W270" s="27"/>
      <c r="Y270" s="27"/>
      <c r="AA270" s="27"/>
      <c r="AS270" s="42"/>
      <c r="AT270" s="45"/>
      <c r="AV270" s="45"/>
      <c r="AX270" s="45"/>
      <c r="AZ270" s="45"/>
      <c r="BB270" s="45"/>
      <c r="BD270" s="46"/>
      <c r="BE270" s="40"/>
      <c r="BH270" s="50"/>
      <c r="BK270" s="51"/>
      <c r="BM270" s="52"/>
      <c r="BN270" s="53"/>
      <c r="BO270" s="53"/>
      <c r="BP270" s="53"/>
      <c r="BQ270" s="53"/>
      <c r="BR270" s="53"/>
      <c r="BS270" s="51"/>
      <c r="BT270" s="51"/>
      <c r="BU270" s="54"/>
      <c r="BV270" s="54"/>
      <c r="BX270" s="52"/>
      <c r="BZ270" s="55"/>
      <c r="CB270" s="55"/>
      <c r="CD270" s="56"/>
      <c r="CE270" s="57"/>
      <c r="CF270" s="59"/>
      <c r="CG270" s="54"/>
      <c r="CH270" s="59"/>
      <c r="CI270" s="58"/>
      <c r="CJ270" s="54"/>
      <c r="CK270" s="59"/>
      <c r="CL270" s="54"/>
      <c r="CM270" s="54"/>
      <c r="CN270" s="56"/>
      <c r="CT270" s="61"/>
    </row>
    <row r="271" spans="16:98" x14ac:dyDescent="0.35">
      <c r="P271" s="24"/>
      <c r="U271" s="28"/>
      <c r="W271" s="27"/>
      <c r="Y271" s="27"/>
      <c r="AA271" s="27"/>
      <c r="AS271" s="42"/>
      <c r="AT271" s="45"/>
      <c r="AV271" s="45"/>
      <c r="AX271" s="45"/>
      <c r="AZ271" s="45"/>
      <c r="BB271" s="45"/>
      <c r="BD271" s="46"/>
      <c r="BE271" s="40"/>
      <c r="BH271" s="50"/>
      <c r="BK271" s="51"/>
      <c r="BM271" s="52"/>
      <c r="BN271" s="53"/>
      <c r="BO271" s="53"/>
      <c r="BP271" s="53"/>
      <c r="BQ271" s="53"/>
      <c r="BR271" s="53"/>
      <c r="BS271" s="51"/>
      <c r="BT271" s="51"/>
      <c r="BU271" s="54"/>
      <c r="BV271" s="54"/>
      <c r="BX271" s="52"/>
      <c r="BZ271" s="55"/>
      <c r="CB271" s="55"/>
      <c r="CD271" s="56"/>
      <c r="CE271" s="57"/>
      <c r="CF271" s="59"/>
      <c r="CG271" s="54"/>
      <c r="CH271" s="59"/>
      <c r="CI271" s="58"/>
      <c r="CJ271" s="54"/>
      <c r="CK271" s="59"/>
      <c r="CL271" s="54"/>
      <c r="CM271" s="54"/>
      <c r="CN271" s="56"/>
      <c r="CT271" s="61"/>
    </row>
    <row r="272" spans="16:98" x14ac:dyDescent="0.35">
      <c r="P272" s="24"/>
      <c r="U272" s="28"/>
      <c r="W272" s="27"/>
      <c r="Y272" s="27"/>
      <c r="AA272" s="27"/>
      <c r="AS272" s="42"/>
      <c r="AT272" s="45"/>
      <c r="AV272" s="45"/>
      <c r="AX272" s="45"/>
      <c r="AZ272" s="45"/>
      <c r="BB272" s="45"/>
      <c r="BD272" s="46"/>
      <c r="BE272" s="40"/>
      <c r="BH272" s="50"/>
      <c r="BK272" s="51"/>
      <c r="BM272" s="52"/>
      <c r="BN272" s="53"/>
      <c r="BO272" s="53"/>
      <c r="BP272" s="53"/>
      <c r="BQ272" s="53"/>
      <c r="BR272" s="53"/>
      <c r="BS272" s="51"/>
      <c r="BT272" s="51"/>
      <c r="BU272" s="54"/>
      <c r="BV272" s="54"/>
      <c r="BX272" s="52"/>
      <c r="BZ272" s="55"/>
      <c r="CB272" s="55"/>
      <c r="CD272" s="56"/>
      <c r="CE272" s="57"/>
      <c r="CF272" s="59"/>
      <c r="CG272" s="54"/>
      <c r="CH272" s="59"/>
      <c r="CI272" s="58"/>
      <c r="CJ272" s="54"/>
      <c r="CK272" s="59"/>
      <c r="CL272" s="54"/>
      <c r="CM272" s="54"/>
      <c r="CN272" s="56"/>
      <c r="CT272" s="61"/>
    </row>
    <row r="273" spans="16:98" x14ac:dyDescent="0.35">
      <c r="P273" s="24"/>
      <c r="U273" s="28"/>
      <c r="W273" s="27"/>
      <c r="Y273" s="27"/>
      <c r="AA273" s="27"/>
      <c r="AS273" s="42"/>
      <c r="AT273" s="45"/>
      <c r="AV273" s="45"/>
      <c r="AX273" s="45"/>
      <c r="AZ273" s="45"/>
      <c r="BB273" s="45"/>
      <c r="BD273" s="46"/>
      <c r="BE273" s="40"/>
      <c r="BH273" s="50"/>
      <c r="BK273" s="51"/>
      <c r="BM273" s="52"/>
      <c r="BN273" s="53"/>
      <c r="BO273" s="53"/>
      <c r="BP273" s="53"/>
      <c r="BQ273" s="53"/>
      <c r="BR273" s="53"/>
      <c r="BS273" s="51"/>
      <c r="BT273" s="51"/>
      <c r="BU273" s="54"/>
      <c r="BV273" s="54"/>
      <c r="BX273" s="52"/>
      <c r="BZ273" s="55"/>
      <c r="CB273" s="55"/>
      <c r="CD273" s="56"/>
      <c r="CE273" s="57"/>
      <c r="CF273" s="59"/>
      <c r="CG273" s="54"/>
      <c r="CH273" s="59"/>
      <c r="CI273" s="58"/>
      <c r="CJ273" s="54"/>
      <c r="CK273" s="59"/>
      <c r="CL273" s="54"/>
      <c r="CM273" s="54"/>
      <c r="CN273" s="56"/>
      <c r="CT273" s="61"/>
    </row>
    <row r="274" spans="16:98" x14ac:dyDescent="0.35">
      <c r="P274" s="24"/>
      <c r="U274" s="28"/>
      <c r="W274" s="27"/>
      <c r="Y274" s="27"/>
      <c r="AA274" s="27"/>
      <c r="AS274" s="42"/>
      <c r="AT274" s="45"/>
      <c r="AV274" s="45"/>
      <c r="AX274" s="45"/>
      <c r="AZ274" s="45"/>
      <c r="BB274" s="45"/>
      <c r="BD274" s="46"/>
      <c r="BE274" s="40"/>
      <c r="BH274" s="50"/>
      <c r="BK274" s="51"/>
      <c r="BM274" s="52"/>
      <c r="BN274" s="53"/>
      <c r="BO274" s="53"/>
      <c r="BP274" s="53"/>
      <c r="BQ274" s="53"/>
      <c r="BR274" s="53"/>
      <c r="BS274" s="51"/>
      <c r="BT274" s="51"/>
      <c r="BU274" s="54"/>
      <c r="BV274" s="54"/>
      <c r="BX274" s="52"/>
      <c r="BZ274" s="55"/>
      <c r="CB274" s="55"/>
      <c r="CD274" s="56"/>
      <c r="CE274" s="57"/>
      <c r="CF274" s="59"/>
      <c r="CG274" s="54"/>
      <c r="CH274" s="59"/>
      <c r="CI274" s="58"/>
      <c r="CJ274" s="54"/>
      <c r="CK274" s="59"/>
      <c r="CL274" s="54"/>
      <c r="CM274" s="54"/>
      <c r="CN274" s="56"/>
      <c r="CT274" s="61"/>
    </row>
    <row r="275" spans="16:98" x14ac:dyDescent="0.35">
      <c r="P275" s="24"/>
      <c r="U275" s="28"/>
      <c r="W275" s="27"/>
      <c r="Y275" s="27"/>
      <c r="AA275" s="27"/>
      <c r="AS275" s="42"/>
      <c r="AT275" s="45"/>
      <c r="AV275" s="45"/>
      <c r="AX275" s="45"/>
      <c r="AZ275" s="45"/>
      <c r="BB275" s="45"/>
      <c r="BD275" s="46"/>
      <c r="BE275" s="40"/>
      <c r="BH275" s="50"/>
      <c r="BK275" s="51"/>
      <c r="BM275" s="52"/>
      <c r="BN275" s="53"/>
      <c r="BO275" s="53"/>
      <c r="BP275" s="53"/>
      <c r="BQ275" s="53"/>
      <c r="BR275" s="53"/>
      <c r="BS275" s="51"/>
      <c r="BT275" s="51"/>
      <c r="BU275" s="54"/>
      <c r="BV275" s="54"/>
      <c r="BX275" s="52"/>
      <c r="BZ275" s="55"/>
      <c r="CB275" s="55"/>
      <c r="CD275" s="56"/>
      <c r="CE275" s="57"/>
      <c r="CF275" s="59"/>
      <c r="CG275" s="54"/>
      <c r="CH275" s="59"/>
      <c r="CI275" s="58"/>
      <c r="CJ275" s="54"/>
      <c r="CK275" s="59"/>
      <c r="CL275" s="54"/>
      <c r="CM275" s="54"/>
      <c r="CN275" s="56"/>
      <c r="CT275" s="61"/>
    </row>
    <row r="276" spans="16:98" x14ac:dyDescent="0.35">
      <c r="P276" s="24"/>
      <c r="U276" s="28"/>
      <c r="W276" s="27"/>
      <c r="Y276" s="27"/>
      <c r="AA276" s="27"/>
      <c r="AS276" s="42"/>
      <c r="AT276" s="45"/>
      <c r="AV276" s="45"/>
      <c r="AX276" s="45"/>
      <c r="AZ276" s="45"/>
      <c r="BB276" s="45"/>
      <c r="BD276" s="46"/>
      <c r="BE276" s="40"/>
      <c r="BH276" s="50"/>
      <c r="BK276" s="51"/>
      <c r="BM276" s="52"/>
      <c r="BN276" s="53"/>
      <c r="BO276" s="53"/>
      <c r="BP276" s="53"/>
      <c r="BQ276" s="53"/>
      <c r="BR276" s="53"/>
      <c r="BS276" s="51"/>
      <c r="BT276" s="51"/>
      <c r="BU276" s="54"/>
      <c r="BV276" s="54"/>
      <c r="BX276" s="52"/>
      <c r="BZ276" s="55"/>
      <c r="CB276" s="55"/>
      <c r="CD276" s="56"/>
      <c r="CE276" s="57"/>
      <c r="CF276" s="59"/>
      <c r="CG276" s="54"/>
      <c r="CH276" s="59"/>
      <c r="CI276" s="58"/>
      <c r="CJ276" s="54"/>
      <c r="CK276" s="59"/>
      <c r="CL276" s="54"/>
      <c r="CM276" s="54"/>
      <c r="CN276" s="56"/>
      <c r="CT276" s="61"/>
    </row>
    <row r="277" spans="16:98" x14ac:dyDescent="0.35">
      <c r="P277" s="24"/>
      <c r="U277" s="28"/>
      <c r="W277" s="27"/>
      <c r="Y277" s="27"/>
      <c r="AA277" s="27"/>
      <c r="AS277" s="42"/>
      <c r="AT277" s="45"/>
      <c r="AV277" s="45"/>
      <c r="AX277" s="45"/>
      <c r="AZ277" s="45"/>
      <c r="BB277" s="45"/>
      <c r="BD277" s="46"/>
      <c r="BE277" s="40"/>
      <c r="BH277" s="50"/>
      <c r="BK277" s="51"/>
      <c r="BM277" s="52"/>
      <c r="BN277" s="53"/>
      <c r="BO277" s="53"/>
      <c r="BP277" s="53"/>
      <c r="BQ277" s="53"/>
      <c r="BR277" s="53"/>
      <c r="BS277" s="51"/>
      <c r="BT277" s="51"/>
      <c r="BU277" s="54"/>
      <c r="BV277" s="54"/>
      <c r="BX277" s="52"/>
      <c r="BZ277" s="55"/>
      <c r="CB277" s="55"/>
      <c r="CD277" s="56"/>
      <c r="CE277" s="57"/>
      <c r="CF277" s="59"/>
      <c r="CG277" s="54"/>
      <c r="CH277" s="59"/>
      <c r="CI277" s="58"/>
      <c r="CJ277" s="54"/>
      <c r="CK277" s="59"/>
      <c r="CL277" s="54"/>
      <c r="CM277" s="54"/>
      <c r="CN277" s="56"/>
      <c r="CT277" s="61"/>
    </row>
    <row r="278" spans="16:98" x14ac:dyDescent="0.35">
      <c r="P278" s="24"/>
      <c r="U278" s="28"/>
      <c r="W278" s="27"/>
      <c r="Y278" s="27"/>
      <c r="AA278" s="27"/>
      <c r="AS278" s="42"/>
      <c r="AT278" s="45"/>
      <c r="AV278" s="45"/>
      <c r="AX278" s="45"/>
      <c r="AZ278" s="45"/>
      <c r="BB278" s="45"/>
      <c r="BD278" s="46"/>
      <c r="BE278" s="40"/>
      <c r="BH278" s="50"/>
      <c r="BK278" s="51"/>
      <c r="BM278" s="52"/>
      <c r="BN278" s="53"/>
      <c r="BO278" s="53"/>
      <c r="BP278" s="53"/>
      <c r="BQ278" s="53"/>
      <c r="BR278" s="53"/>
      <c r="BS278" s="51"/>
      <c r="BT278" s="51"/>
      <c r="BU278" s="54"/>
      <c r="BV278" s="54"/>
      <c r="BX278" s="52"/>
      <c r="BZ278" s="55"/>
      <c r="CB278" s="55"/>
      <c r="CD278" s="56"/>
      <c r="CE278" s="57"/>
      <c r="CF278" s="59"/>
      <c r="CG278" s="54"/>
      <c r="CH278" s="59"/>
      <c r="CI278" s="58"/>
      <c r="CJ278" s="54"/>
      <c r="CK278" s="59"/>
      <c r="CL278" s="54"/>
      <c r="CM278" s="54"/>
      <c r="CN278" s="56"/>
      <c r="CT278" s="61"/>
    </row>
    <row r="279" spans="16:98" x14ac:dyDescent="0.35">
      <c r="P279" s="24"/>
      <c r="U279" s="28"/>
      <c r="W279" s="27"/>
      <c r="Y279" s="27"/>
      <c r="AA279" s="27"/>
      <c r="AS279" s="42"/>
      <c r="AT279" s="45"/>
      <c r="AV279" s="45"/>
      <c r="AX279" s="45"/>
      <c r="AZ279" s="45"/>
      <c r="BB279" s="45"/>
      <c r="BD279" s="46"/>
      <c r="BE279" s="40"/>
      <c r="BH279" s="50"/>
      <c r="BK279" s="51"/>
      <c r="BM279" s="52"/>
      <c r="BN279" s="53"/>
      <c r="BO279" s="53"/>
      <c r="BP279" s="53"/>
      <c r="BQ279" s="53"/>
      <c r="BR279" s="53"/>
      <c r="BS279" s="51"/>
      <c r="BT279" s="51"/>
      <c r="BU279" s="54"/>
      <c r="BV279" s="54"/>
      <c r="BX279" s="52"/>
      <c r="BZ279" s="55"/>
      <c r="CB279" s="55"/>
      <c r="CD279" s="56"/>
      <c r="CE279" s="57"/>
      <c r="CF279" s="59"/>
      <c r="CG279" s="54"/>
      <c r="CH279" s="59"/>
      <c r="CI279" s="58"/>
      <c r="CJ279" s="54"/>
      <c r="CK279" s="59"/>
      <c r="CL279" s="54"/>
      <c r="CM279" s="54"/>
      <c r="CN279" s="56"/>
      <c r="CT279" s="61"/>
    </row>
    <row r="280" spans="16:98" x14ac:dyDescent="0.35">
      <c r="P280" s="24"/>
      <c r="U280" s="28"/>
      <c r="W280" s="27"/>
      <c r="Y280" s="27"/>
      <c r="AA280" s="27"/>
      <c r="AS280" s="42"/>
      <c r="AT280" s="45"/>
      <c r="AV280" s="45"/>
      <c r="AX280" s="45"/>
      <c r="AZ280" s="45"/>
      <c r="BB280" s="45"/>
      <c r="BD280" s="46"/>
      <c r="BE280" s="40"/>
      <c r="BH280" s="50"/>
      <c r="BK280" s="51"/>
      <c r="BM280" s="52"/>
      <c r="BN280" s="53"/>
      <c r="BO280" s="53"/>
      <c r="BP280" s="53"/>
      <c r="BQ280" s="53"/>
      <c r="BR280" s="53"/>
      <c r="BS280" s="51"/>
      <c r="BT280" s="51"/>
      <c r="BU280" s="54"/>
      <c r="BV280" s="54"/>
      <c r="BX280" s="52"/>
      <c r="BZ280" s="55"/>
      <c r="CB280" s="55"/>
      <c r="CD280" s="56"/>
      <c r="CE280" s="57"/>
      <c r="CF280" s="59"/>
      <c r="CG280" s="54"/>
      <c r="CH280" s="59"/>
      <c r="CI280" s="58"/>
      <c r="CJ280" s="54"/>
      <c r="CK280" s="59"/>
      <c r="CL280" s="54"/>
      <c r="CM280" s="54"/>
      <c r="CN280" s="56"/>
      <c r="CT280" s="61"/>
    </row>
    <row r="281" spans="16:98" x14ac:dyDescent="0.35">
      <c r="P281" s="24"/>
      <c r="U281" s="28"/>
      <c r="W281" s="27"/>
      <c r="Y281" s="27"/>
      <c r="AA281" s="27"/>
      <c r="AS281" s="42"/>
      <c r="AT281" s="45"/>
      <c r="AV281" s="45"/>
      <c r="AX281" s="45"/>
      <c r="AZ281" s="45"/>
      <c r="BB281" s="45"/>
      <c r="BD281" s="46"/>
      <c r="BE281" s="40"/>
      <c r="BH281" s="50"/>
      <c r="BK281" s="51"/>
      <c r="BM281" s="52"/>
      <c r="BN281" s="53"/>
      <c r="BO281" s="53"/>
      <c r="BP281" s="53"/>
      <c r="BQ281" s="53"/>
      <c r="BR281" s="53"/>
      <c r="BS281" s="51"/>
      <c r="BT281" s="51"/>
      <c r="BU281" s="54"/>
      <c r="BV281" s="54"/>
      <c r="BX281" s="52"/>
      <c r="BZ281" s="55"/>
      <c r="CB281" s="55"/>
      <c r="CD281" s="56"/>
      <c r="CE281" s="57"/>
      <c r="CF281" s="59"/>
      <c r="CG281" s="54"/>
      <c r="CH281" s="59"/>
      <c r="CI281" s="58"/>
      <c r="CJ281" s="54"/>
      <c r="CK281" s="59"/>
      <c r="CL281" s="54"/>
      <c r="CM281" s="54"/>
      <c r="CN281" s="56"/>
      <c r="CT281" s="61"/>
    </row>
    <row r="282" spans="16:98" x14ac:dyDescent="0.35">
      <c r="P282" s="24"/>
      <c r="U282" s="28"/>
      <c r="W282" s="27"/>
      <c r="Y282" s="27"/>
      <c r="AA282" s="27"/>
      <c r="AS282" s="42"/>
      <c r="AT282" s="45"/>
      <c r="AV282" s="45"/>
      <c r="AX282" s="45"/>
      <c r="AZ282" s="45"/>
      <c r="BB282" s="45"/>
      <c r="BD282" s="46"/>
      <c r="BE282" s="40"/>
      <c r="BH282" s="50"/>
      <c r="BK282" s="51"/>
      <c r="BM282" s="52"/>
      <c r="BN282" s="53"/>
      <c r="BO282" s="53"/>
      <c r="BP282" s="53"/>
      <c r="BQ282" s="53"/>
      <c r="BR282" s="53"/>
      <c r="BS282" s="51"/>
      <c r="BT282" s="51"/>
      <c r="BU282" s="54"/>
      <c r="BV282" s="54"/>
      <c r="BX282" s="52"/>
      <c r="BZ282" s="55"/>
      <c r="CB282" s="55"/>
      <c r="CD282" s="56"/>
      <c r="CE282" s="57"/>
      <c r="CF282" s="59"/>
      <c r="CG282" s="54"/>
      <c r="CH282" s="59"/>
      <c r="CI282" s="58"/>
      <c r="CJ282" s="54"/>
      <c r="CK282" s="59"/>
      <c r="CL282" s="54"/>
      <c r="CM282" s="54"/>
      <c r="CN282" s="56"/>
      <c r="CT282" s="61"/>
    </row>
    <row r="283" spans="16:98" x14ac:dyDescent="0.35">
      <c r="P283" s="24"/>
      <c r="U283" s="28"/>
      <c r="W283" s="27"/>
      <c r="Y283" s="27"/>
      <c r="AA283" s="27"/>
      <c r="AS283" s="42"/>
      <c r="AT283" s="45"/>
      <c r="AV283" s="45"/>
      <c r="AX283" s="45"/>
      <c r="AZ283" s="45"/>
      <c r="BB283" s="45"/>
      <c r="BD283" s="46"/>
      <c r="BE283" s="40"/>
      <c r="BH283" s="50"/>
      <c r="BK283" s="51"/>
      <c r="BM283" s="52"/>
      <c r="BN283" s="53"/>
      <c r="BO283" s="53"/>
      <c r="BP283" s="53"/>
      <c r="BQ283" s="53"/>
      <c r="BR283" s="53"/>
      <c r="BS283" s="51"/>
      <c r="BT283" s="51"/>
      <c r="BU283" s="54"/>
      <c r="BV283" s="54"/>
      <c r="BX283" s="52"/>
      <c r="BZ283" s="55"/>
      <c r="CB283" s="55"/>
      <c r="CD283" s="56"/>
      <c r="CE283" s="57"/>
      <c r="CF283" s="59"/>
      <c r="CG283" s="54"/>
      <c r="CH283" s="59"/>
      <c r="CI283" s="58"/>
      <c r="CJ283" s="54"/>
      <c r="CK283" s="59"/>
      <c r="CL283" s="54"/>
      <c r="CM283" s="54"/>
      <c r="CN283" s="56"/>
      <c r="CT283" s="61"/>
    </row>
    <row r="284" spans="16:98" x14ac:dyDescent="0.35">
      <c r="P284" s="24"/>
      <c r="U284" s="28"/>
      <c r="W284" s="27"/>
      <c r="Y284" s="27"/>
      <c r="AA284" s="27"/>
      <c r="AS284" s="42"/>
      <c r="AT284" s="45"/>
      <c r="AV284" s="45"/>
      <c r="AX284" s="45"/>
      <c r="AZ284" s="45"/>
      <c r="BB284" s="45"/>
      <c r="BD284" s="46"/>
      <c r="BE284" s="40"/>
      <c r="BH284" s="50"/>
      <c r="BK284" s="51"/>
      <c r="BM284" s="52"/>
      <c r="BN284" s="53"/>
      <c r="BO284" s="53"/>
      <c r="BP284" s="53"/>
      <c r="BQ284" s="53"/>
      <c r="BR284" s="53"/>
      <c r="BS284" s="51"/>
      <c r="BT284" s="51"/>
      <c r="BU284" s="54"/>
      <c r="BV284" s="54"/>
      <c r="BX284" s="52"/>
      <c r="BZ284" s="55"/>
      <c r="CB284" s="55"/>
      <c r="CD284" s="56"/>
      <c r="CE284" s="57"/>
      <c r="CF284" s="59"/>
      <c r="CG284" s="54"/>
      <c r="CH284" s="59"/>
      <c r="CI284" s="58"/>
      <c r="CJ284" s="54"/>
      <c r="CK284" s="59"/>
      <c r="CL284" s="54"/>
      <c r="CM284" s="54"/>
      <c r="CN284" s="56"/>
      <c r="CT284" s="61"/>
    </row>
    <row r="285" spans="16:98" x14ac:dyDescent="0.35">
      <c r="P285" s="24"/>
      <c r="U285" s="28"/>
      <c r="W285" s="27"/>
      <c r="Y285" s="27"/>
      <c r="AA285" s="27"/>
      <c r="AS285" s="42"/>
      <c r="AT285" s="45"/>
      <c r="AV285" s="45"/>
      <c r="AX285" s="45"/>
      <c r="AZ285" s="45"/>
      <c r="BB285" s="45"/>
      <c r="BD285" s="46"/>
      <c r="BE285" s="40"/>
      <c r="BH285" s="50"/>
      <c r="BK285" s="51"/>
      <c r="BM285" s="52"/>
      <c r="BN285" s="53"/>
      <c r="BO285" s="53"/>
      <c r="BP285" s="53"/>
      <c r="BQ285" s="53"/>
      <c r="BR285" s="53"/>
      <c r="BS285" s="51"/>
      <c r="BT285" s="51"/>
      <c r="BU285" s="54"/>
      <c r="BV285" s="54"/>
      <c r="BX285" s="52"/>
      <c r="BZ285" s="55"/>
      <c r="CB285" s="55"/>
      <c r="CD285" s="56"/>
      <c r="CE285" s="57"/>
      <c r="CF285" s="59"/>
      <c r="CG285" s="54"/>
      <c r="CH285" s="59"/>
      <c r="CI285" s="58"/>
      <c r="CJ285" s="54"/>
      <c r="CK285" s="59"/>
      <c r="CL285" s="54"/>
      <c r="CM285" s="54"/>
      <c r="CN285" s="56"/>
      <c r="CT285" s="61"/>
    </row>
    <row r="286" spans="16:98" x14ac:dyDescent="0.35">
      <c r="P286" s="24"/>
      <c r="U286" s="28"/>
      <c r="W286" s="27"/>
      <c r="Y286" s="27"/>
      <c r="AA286" s="27"/>
      <c r="AS286" s="42"/>
      <c r="AT286" s="45"/>
      <c r="AV286" s="45"/>
      <c r="AX286" s="45"/>
      <c r="AZ286" s="45"/>
      <c r="BB286" s="45"/>
      <c r="BD286" s="46"/>
      <c r="BE286" s="40"/>
      <c r="BH286" s="50"/>
      <c r="BK286" s="51"/>
      <c r="BM286" s="52"/>
      <c r="BN286" s="53"/>
      <c r="BO286" s="53"/>
      <c r="BP286" s="53"/>
      <c r="BQ286" s="53"/>
      <c r="BR286" s="53"/>
      <c r="BS286" s="51"/>
      <c r="BT286" s="51"/>
      <c r="BU286" s="54"/>
      <c r="BV286" s="54"/>
      <c r="BX286" s="52"/>
      <c r="BZ286" s="55"/>
      <c r="CB286" s="55"/>
      <c r="CD286" s="56"/>
      <c r="CE286" s="57"/>
      <c r="CF286" s="59"/>
      <c r="CG286" s="54"/>
      <c r="CH286" s="59"/>
      <c r="CI286" s="58"/>
      <c r="CJ286" s="54"/>
      <c r="CK286" s="59"/>
      <c r="CL286" s="54"/>
      <c r="CM286" s="54"/>
      <c r="CN286" s="56"/>
      <c r="CT286" s="61"/>
    </row>
    <row r="287" spans="16:98" x14ac:dyDescent="0.35">
      <c r="P287" s="24"/>
      <c r="U287" s="28"/>
      <c r="W287" s="27"/>
      <c r="Y287" s="27"/>
      <c r="AA287" s="27"/>
      <c r="AS287" s="42"/>
      <c r="AT287" s="45"/>
      <c r="AV287" s="45"/>
      <c r="AX287" s="45"/>
      <c r="AZ287" s="45"/>
      <c r="BB287" s="45"/>
      <c r="BD287" s="46"/>
      <c r="BE287" s="40"/>
      <c r="BH287" s="50"/>
      <c r="BK287" s="51"/>
      <c r="BM287" s="52"/>
      <c r="BN287" s="53"/>
      <c r="BO287" s="53"/>
      <c r="BP287" s="53"/>
      <c r="BQ287" s="53"/>
      <c r="BR287" s="53"/>
      <c r="BS287" s="51"/>
      <c r="BT287" s="51"/>
      <c r="BU287" s="54"/>
      <c r="BV287" s="54"/>
      <c r="BX287" s="52"/>
      <c r="BZ287" s="55"/>
      <c r="CB287" s="55"/>
      <c r="CD287" s="56"/>
      <c r="CE287" s="57"/>
      <c r="CF287" s="59"/>
      <c r="CG287" s="54"/>
      <c r="CH287" s="59"/>
      <c r="CI287" s="58"/>
      <c r="CJ287" s="54"/>
      <c r="CK287" s="59"/>
      <c r="CL287" s="54"/>
      <c r="CM287" s="54"/>
      <c r="CN287" s="56"/>
      <c r="CT287" s="61"/>
    </row>
    <row r="288" spans="16:98" x14ac:dyDescent="0.35">
      <c r="P288" s="24"/>
      <c r="U288" s="28"/>
      <c r="W288" s="27"/>
      <c r="Y288" s="27"/>
      <c r="AA288" s="27"/>
      <c r="AS288" s="42"/>
      <c r="AT288" s="45"/>
      <c r="AV288" s="45"/>
      <c r="AX288" s="45"/>
      <c r="AZ288" s="45"/>
      <c r="BB288" s="45"/>
      <c r="BD288" s="46"/>
      <c r="BE288" s="40"/>
      <c r="BH288" s="50"/>
      <c r="BK288" s="51"/>
      <c r="BM288" s="52"/>
      <c r="BN288" s="53"/>
      <c r="BO288" s="53"/>
      <c r="BP288" s="53"/>
      <c r="BQ288" s="53"/>
      <c r="BR288" s="53"/>
      <c r="BS288" s="51"/>
      <c r="BT288" s="51"/>
      <c r="BU288" s="54"/>
      <c r="BV288" s="54"/>
      <c r="BX288" s="52"/>
      <c r="BZ288" s="55"/>
      <c r="CB288" s="55"/>
      <c r="CD288" s="56"/>
      <c r="CE288" s="57"/>
      <c r="CF288" s="59"/>
      <c r="CG288" s="54"/>
      <c r="CH288" s="59"/>
      <c r="CI288" s="58"/>
      <c r="CJ288" s="54"/>
      <c r="CK288" s="59"/>
      <c r="CL288" s="54"/>
      <c r="CM288" s="54"/>
      <c r="CN288" s="56"/>
      <c r="CT288" s="61"/>
    </row>
    <row r="289" spans="16:98" x14ac:dyDescent="0.35">
      <c r="P289" s="24"/>
      <c r="U289" s="28"/>
      <c r="W289" s="27"/>
      <c r="Y289" s="27"/>
      <c r="AA289" s="27"/>
      <c r="AS289" s="42"/>
      <c r="AT289" s="45"/>
      <c r="AV289" s="45"/>
      <c r="AX289" s="45"/>
      <c r="AZ289" s="45"/>
      <c r="BB289" s="45"/>
      <c r="BD289" s="46"/>
      <c r="BE289" s="40"/>
      <c r="BH289" s="50"/>
      <c r="BK289" s="51"/>
      <c r="BM289" s="52"/>
      <c r="BN289" s="53"/>
      <c r="BO289" s="53"/>
      <c r="BP289" s="53"/>
      <c r="BQ289" s="53"/>
      <c r="BR289" s="53"/>
      <c r="BS289" s="51"/>
      <c r="BT289" s="51"/>
      <c r="BU289" s="54"/>
      <c r="BV289" s="54"/>
      <c r="BX289" s="52"/>
      <c r="BZ289" s="55"/>
      <c r="CB289" s="55"/>
      <c r="CD289" s="56"/>
      <c r="CE289" s="57"/>
      <c r="CF289" s="59"/>
      <c r="CG289" s="54"/>
      <c r="CH289" s="59"/>
      <c r="CI289" s="58"/>
      <c r="CJ289" s="54"/>
      <c r="CK289" s="59"/>
      <c r="CL289" s="54"/>
      <c r="CM289" s="54"/>
      <c r="CN289" s="56"/>
      <c r="CT289" s="61"/>
    </row>
    <row r="290" spans="16:98" x14ac:dyDescent="0.35">
      <c r="P290" s="24"/>
      <c r="U290" s="28"/>
      <c r="W290" s="27"/>
      <c r="Y290" s="27"/>
      <c r="AA290" s="27"/>
      <c r="AS290" s="42"/>
      <c r="AT290" s="45"/>
      <c r="AV290" s="45"/>
      <c r="AX290" s="45"/>
      <c r="AZ290" s="45"/>
      <c r="BB290" s="45"/>
      <c r="BD290" s="46"/>
      <c r="BE290" s="40"/>
      <c r="BH290" s="50"/>
      <c r="BK290" s="51"/>
      <c r="BM290" s="52"/>
      <c r="BN290" s="53"/>
      <c r="BO290" s="53"/>
      <c r="BP290" s="53"/>
      <c r="BQ290" s="53"/>
      <c r="BR290" s="53"/>
      <c r="BS290" s="51"/>
      <c r="BT290" s="51"/>
      <c r="BU290" s="54"/>
      <c r="BV290" s="54"/>
      <c r="BX290" s="52"/>
      <c r="BZ290" s="55"/>
      <c r="CB290" s="55"/>
      <c r="CD290" s="56"/>
      <c r="CE290" s="57"/>
      <c r="CF290" s="59"/>
      <c r="CG290" s="54"/>
      <c r="CH290" s="59"/>
      <c r="CI290" s="58"/>
      <c r="CJ290" s="54"/>
      <c r="CK290" s="59"/>
      <c r="CL290" s="54"/>
      <c r="CM290" s="54"/>
      <c r="CN290" s="56"/>
      <c r="CT290" s="61"/>
    </row>
    <row r="291" spans="16:98" x14ac:dyDescent="0.35">
      <c r="P291" s="24"/>
      <c r="U291" s="28"/>
      <c r="W291" s="27"/>
      <c r="Y291" s="27"/>
      <c r="AA291" s="27"/>
      <c r="AS291" s="42"/>
      <c r="AT291" s="45"/>
      <c r="AV291" s="45"/>
      <c r="AX291" s="45"/>
      <c r="AZ291" s="45"/>
      <c r="BB291" s="45"/>
      <c r="BD291" s="46"/>
      <c r="BE291" s="40"/>
      <c r="BH291" s="50"/>
      <c r="BK291" s="51"/>
      <c r="BM291" s="52"/>
      <c r="BN291" s="53"/>
      <c r="BO291" s="53"/>
      <c r="BP291" s="53"/>
      <c r="BQ291" s="53"/>
      <c r="BR291" s="53"/>
      <c r="BS291" s="51"/>
      <c r="BT291" s="51"/>
      <c r="BU291" s="54"/>
      <c r="BV291" s="54"/>
      <c r="BX291" s="52"/>
      <c r="BZ291" s="55"/>
      <c r="CB291" s="55"/>
      <c r="CD291" s="56"/>
      <c r="CE291" s="57"/>
      <c r="CF291" s="59"/>
      <c r="CG291" s="54"/>
      <c r="CH291" s="59"/>
      <c r="CI291" s="58"/>
      <c r="CJ291" s="54"/>
      <c r="CK291" s="59"/>
      <c r="CL291" s="54"/>
      <c r="CM291" s="54"/>
      <c r="CN291" s="56"/>
      <c r="CT291" s="61"/>
    </row>
    <row r="292" spans="16:98" x14ac:dyDescent="0.35">
      <c r="P292" s="24"/>
      <c r="U292" s="28"/>
      <c r="W292" s="27"/>
      <c r="Y292" s="27"/>
      <c r="AA292" s="27"/>
      <c r="AS292" s="42"/>
      <c r="AT292" s="45"/>
      <c r="AV292" s="45"/>
      <c r="AX292" s="45"/>
      <c r="AZ292" s="45"/>
      <c r="BB292" s="45"/>
      <c r="BD292" s="46"/>
      <c r="BE292" s="40"/>
      <c r="BH292" s="50"/>
      <c r="BK292" s="51"/>
      <c r="BM292" s="52"/>
      <c r="BN292" s="53"/>
      <c r="BO292" s="53"/>
      <c r="BP292" s="53"/>
      <c r="BQ292" s="53"/>
      <c r="BR292" s="53"/>
      <c r="BS292" s="51"/>
      <c r="BT292" s="51"/>
      <c r="BU292" s="54"/>
      <c r="BV292" s="54"/>
      <c r="BX292" s="52"/>
      <c r="BZ292" s="55"/>
      <c r="CB292" s="55"/>
      <c r="CD292" s="56"/>
      <c r="CE292" s="57"/>
      <c r="CF292" s="59"/>
      <c r="CG292" s="54"/>
      <c r="CH292" s="59"/>
      <c r="CI292" s="58"/>
      <c r="CJ292" s="54"/>
      <c r="CK292" s="59"/>
      <c r="CL292" s="54"/>
      <c r="CM292" s="54"/>
      <c r="CN292" s="56"/>
      <c r="CT292" s="61"/>
    </row>
    <row r="293" spans="16:98" x14ac:dyDescent="0.35">
      <c r="P293" s="24"/>
      <c r="U293" s="28"/>
      <c r="W293" s="27"/>
      <c r="Y293" s="27"/>
      <c r="AA293" s="27"/>
      <c r="AS293" s="42"/>
      <c r="AT293" s="45"/>
      <c r="AV293" s="45"/>
      <c r="AX293" s="45"/>
      <c r="AZ293" s="45"/>
      <c r="BB293" s="45"/>
      <c r="BD293" s="46"/>
      <c r="BE293" s="40"/>
      <c r="BH293" s="50"/>
      <c r="BK293" s="51"/>
      <c r="BM293" s="52"/>
      <c r="BN293" s="53"/>
      <c r="BO293" s="53"/>
      <c r="BP293" s="53"/>
      <c r="BQ293" s="53"/>
      <c r="BR293" s="53"/>
      <c r="BS293" s="51"/>
      <c r="BT293" s="51"/>
      <c r="BU293" s="54"/>
      <c r="BV293" s="54"/>
      <c r="BX293" s="52"/>
      <c r="BZ293" s="55"/>
      <c r="CB293" s="55"/>
      <c r="CD293" s="56"/>
      <c r="CE293" s="57"/>
      <c r="CF293" s="59"/>
      <c r="CG293" s="54"/>
      <c r="CH293" s="59"/>
      <c r="CI293" s="58"/>
      <c r="CJ293" s="54"/>
      <c r="CK293" s="59"/>
      <c r="CL293" s="54"/>
      <c r="CM293" s="54"/>
      <c r="CN293" s="56"/>
      <c r="CT293" s="61"/>
    </row>
    <row r="294" spans="16:98" x14ac:dyDescent="0.35">
      <c r="P294" s="24"/>
      <c r="U294" s="28"/>
      <c r="W294" s="27"/>
      <c r="Y294" s="27"/>
      <c r="AA294" s="27"/>
      <c r="AS294" s="42"/>
      <c r="AT294" s="45"/>
      <c r="AV294" s="45"/>
      <c r="AX294" s="45"/>
      <c r="AZ294" s="45"/>
      <c r="BB294" s="45"/>
      <c r="BD294" s="46"/>
      <c r="BE294" s="40"/>
      <c r="BH294" s="50"/>
      <c r="BK294" s="51"/>
      <c r="BM294" s="52"/>
      <c r="BN294" s="53"/>
      <c r="BO294" s="53"/>
      <c r="BP294" s="53"/>
      <c r="BQ294" s="53"/>
      <c r="BR294" s="53"/>
      <c r="BS294" s="51"/>
      <c r="BT294" s="51"/>
      <c r="BU294" s="54"/>
      <c r="BV294" s="54"/>
      <c r="BX294" s="52"/>
      <c r="BZ294" s="55"/>
      <c r="CB294" s="55"/>
      <c r="CD294" s="56"/>
      <c r="CE294" s="57"/>
      <c r="CF294" s="59"/>
      <c r="CG294" s="54"/>
      <c r="CH294" s="59"/>
      <c r="CI294" s="58"/>
      <c r="CJ294" s="54"/>
      <c r="CK294" s="59"/>
      <c r="CL294" s="54"/>
      <c r="CM294" s="54"/>
      <c r="CN294" s="56"/>
      <c r="CT294" s="61"/>
    </row>
    <row r="295" spans="16:98" x14ac:dyDescent="0.35">
      <c r="P295" s="24"/>
      <c r="U295" s="28"/>
      <c r="W295" s="27"/>
      <c r="Y295" s="27"/>
      <c r="AA295" s="27"/>
      <c r="AS295" s="42"/>
      <c r="AT295" s="45"/>
      <c r="AV295" s="45"/>
      <c r="AX295" s="45"/>
      <c r="AZ295" s="45"/>
      <c r="BB295" s="45"/>
      <c r="BD295" s="46"/>
      <c r="BE295" s="40"/>
      <c r="BH295" s="50"/>
      <c r="BK295" s="51"/>
      <c r="BM295" s="52"/>
      <c r="BN295" s="53"/>
      <c r="BO295" s="53"/>
      <c r="BP295" s="53"/>
      <c r="BQ295" s="53"/>
      <c r="BR295" s="53"/>
      <c r="BS295" s="51"/>
      <c r="BT295" s="51"/>
      <c r="BU295" s="54"/>
      <c r="BV295" s="54"/>
      <c r="BX295" s="52"/>
      <c r="BZ295" s="55"/>
      <c r="CB295" s="55"/>
      <c r="CD295" s="56"/>
      <c r="CE295" s="57"/>
      <c r="CF295" s="59"/>
      <c r="CG295" s="54"/>
      <c r="CH295" s="59"/>
      <c r="CI295" s="58"/>
      <c r="CJ295" s="54"/>
      <c r="CK295" s="59"/>
      <c r="CL295" s="54"/>
      <c r="CM295" s="54"/>
      <c r="CN295" s="56"/>
      <c r="CT295" s="61"/>
    </row>
    <row r="296" spans="16:98" x14ac:dyDescent="0.35">
      <c r="P296" s="24"/>
      <c r="U296" s="28"/>
      <c r="W296" s="27"/>
      <c r="Y296" s="27"/>
      <c r="AA296" s="27"/>
      <c r="AS296" s="42"/>
      <c r="AT296" s="45"/>
      <c r="AV296" s="45"/>
      <c r="AX296" s="45"/>
      <c r="AZ296" s="45"/>
      <c r="BB296" s="45"/>
      <c r="BD296" s="46"/>
      <c r="BE296" s="40"/>
      <c r="BH296" s="50"/>
      <c r="BK296" s="51"/>
      <c r="BM296" s="52"/>
      <c r="BN296" s="53"/>
      <c r="BO296" s="53"/>
      <c r="BP296" s="53"/>
      <c r="BQ296" s="53"/>
      <c r="BR296" s="53"/>
      <c r="BS296" s="51"/>
      <c r="BT296" s="51"/>
      <c r="BU296" s="54"/>
      <c r="BV296" s="54"/>
      <c r="BX296" s="52"/>
      <c r="BZ296" s="55"/>
      <c r="CB296" s="55"/>
      <c r="CD296" s="56"/>
      <c r="CE296" s="57"/>
      <c r="CF296" s="59"/>
      <c r="CG296" s="54"/>
      <c r="CH296" s="59"/>
      <c r="CI296" s="58"/>
      <c r="CJ296" s="54"/>
      <c r="CK296" s="59"/>
      <c r="CL296" s="54"/>
      <c r="CM296" s="54"/>
      <c r="CN296" s="56"/>
      <c r="CT296" s="61"/>
    </row>
    <row r="297" spans="16:98" x14ac:dyDescent="0.35">
      <c r="P297" s="24"/>
      <c r="U297" s="28"/>
      <c r="W297" s="27"/>
      <c r="Y297" s="27"/>
      <c r="AA297" s="27"/>
      <c r="AS297" s="42"/>
      <c r="AT297" s="45"/>
      <c r="AV297" s="45"/>
      <c r="AX297" s="45"/>
      <c r="AZ297" s="45"/>
      <c r="BB297" s="45"/>
      <c r="BD297" s="46"/>
      <c r="BE297" s="40"/>
      <c r="BH297" s="50"/>
      <c r="BK297" s="51"/>
      <c r="BM297" s="52"/>
      <c r="BN297" s="53"/>
      <c r="BO297" s="53"/>
      <c r="BP297" s="53"/>
      <c r="BQ297" s="53"/>
      <c r="BR297" s="53"/>
      <c r="BS297" s="51"/>
      <c r="BT297" s="51"/>
      <c r="BU297" s="54"/>
      <c r="BV297" s="54"/>
      <c r="BX297" s="52"/>
      <c r="BZ297" s="55"/>
      <c r="CB297" s="55"/>
      <c r="CD297" s="56"/>
      <c r="CE297" s="57"/>
      <c r="CF297" s="59"/>
      <c r="CG297" s="54"/>
      <c r="CH297" s="59"/>
      <c r="CI297" s="58"/>
      <c r="CJ297" s="54"/>
      <c r="CK297" s="59"/>
      <c r="CL297" s="54"/>
      <c r="CM297" s="54"/>
      <c r="CN297" s="56"/>
      <c r="CT297" s="61"/>
    </row>
    <row r="298" spans="16:98" x14ac:dyDescent="0.35">
      <c r="P298" s="24"/>
      <c r="U298" s="28"/>
      <c r="W298" s="27"/>
      <c r="Y298" s="27"/>
      <c r="AA298" s="27"/>
      <c r="AS298" s="42"/>
      <c r="AT298" s="45"/>
      <c r="AV298" s="45"/>
      <c r="AX298" s="45"/>
      <c r="AZ298" s="45"/>
      <c r="BB298" s="45"/>
      <c r="BD298" s="46"/>
      <c r="BE298" s="40"/>
      <c r="BH298" s="50"/>
      <c r="BK298" s="51"/>
      <c r="BM298" s="52"/>
      <c r="BN298" s="53"/>
      <c r="BO298" s="53"/>
      <c r="BP298" s="53"/>
      <c r="BQ298" s="53"/>
      <c r="BR298" s="53"/>
      <c r="BS298" s="51"/>
      <c r="BT298" s="51"/>
      <c r="BU298" s="54"/>
      <c r="BV298" s="54"/>
      <c r="BX298" s="52"/>
      <c r="BZ298" s="55"/>
      <c r="CB298" s="55"/>
      <c r="CD298" s="56"/>
      <c r="CE298" s="57"/>
      <c r="CF298" s="59"/>
      <c r="CG298" s="54"/>
      <c r="CH298" s="59"/>
      <c r="CI298" s="58"/>
      <c r="CJ298" s="54"/>
      <c r="CK298" s="59"/>
      <c r="CL298" s="54"/>
      <c r="CM298" s="54"/>
      <c r="CN298" s="56"/>
      <c r="CT298" s="61"/>
    </row>
    <row r="299" spans="16:98" x14ac:dyDescent="0.35">
      <c r="P299" s="24"/>
      <c r="U299" s="28"/>
      <c r="W299" s="27"/>
      <c r="Y299" s="27"/>
      <c r="AA299" s="27"/>
      <c r="AS299" s="42"/>
      <c r="AT299" s="45"/>
      <c r="AV299" s="45"/>
      <c r="AX299" s="45"/>
      <c r="AZ299" s="45"/>
      <c r="BB299" s="45"/>
      <c r="BD299" s="46"/>
      <c r="BE299" s="40"/>
      <c r="BH299" s="50"/>
      <c r="BK299" s="51"/>
      <c r="BM299" s="52"/>
      <c r="BN299" s="53"/>
      <c r="BO299" s="53"/>
      <c r="BP299" s="53"/>
      <c r="BQ299" s="53"/>
      <c r="BR299" s="53"/>
      <c r="BS299" s="51"/>
      <c r="BT299" s="51"/>
      <c r="BU299" s="54"/>
      <c r="BV299" s="54"/>
      <c r="BX299" s="52"/>
      <c r="BZ299" s="55"/>
      <c r="CB299" s="55"/>
      <c r="CD299" s="56"/>
      <c r="CE299" s="57"/>
      <c r="CF299" s="59"/>
      <c r="CG299" s="54"/>
      <c r="CH299" s="59"/>
      <c r="CI299" s="58"/>
      <c r="CJ299" s="54"/>
      <c r="CK299" s="59"/>
      <c r="CL299" s="54"/>
      <c r="CM299" s="54"/>
      <c r="CN299" s="56"/>
      <c r="CT299" s="61"/>
    </row>
    <row r="300" spans="16:98" x14ac:dyDescent="0.35">
      <c r="P300" s="24"/>
      <c r="U300" s="28"/>
      <c r="W300" s="27"/>
      <c r="Y300" s="27"/>
      <c r="AA300" s="27"/>
      <c r="AS300" s="42"/>
      <c r="AT300" s="45"/>
      <c r="AV300" s="45"/>
      <c r="AX300" s="45"/>
      <c r="AZ300" s="45"/>
      <c r="BB300" s="45"/>
      <c r="BD300" s="46"/>
      <c r="BE300" s="40"/>
      <c r="BH300" s="50"/>
      <c r="BK300" s="51"/>
      <c r="BM300" s="52"/>
      <c r="BN300" s="53"/>
      <c r="BO300" s="53"/>
      <c r="BP300" s="53"/>
      <c r="BQ300" s="53"/>
      <c r="BR300" s="53"/>
      <c r="BS300" s="51"/>
      <c r="BT300" s="51"/>
      <c r="BU300" s="54"/>
      <c r="BV300" s="54"/>
      <c r="BX300" s="52"/>
      <c r="BZ300" s="55"/>
      <c r="CB300" s="55"/>
      <c r="CD300" s="56"/>
      <c r="CE300" s="57"/>
      <c r="CF300" s="59"/>
      <c r="CG300" s="54"/>
      <c r="CH300" s="59"/>
      <c r="CI300" s="58"/>
      <c r="CJ300" s="54"/>
      <c r="CK300" s="59"/>
      <c r="CL300" s="54"/>
      <c r="CM300" s="54"/>
      <c r="CN300" s="56"/>
      <c r="CT300" s="61"/>
    </row>
    <row r="301" spans="16:98" x14ac:dyDescent="0.35">
      <c r="P301" s="24"/>
      <c r="U301" s="28"/>
      <c r="W301" s="27"/>
      <c r="Y301" s="27"/>
      <c r="AA301" s="27"/>
      <c r="AS301" s="42"/>
      <c r="AT301" s="45"/>
      <c r="AV301" s="45"/>
      <c r="AX301" s="45"/>
      <c r="AZ301" s="45"/>
      <c r="BB301" s="45"/>
      <c r="BD301" s="46"/>
      <c r="BE301" s="40"/>
      <c r="BH301" s="50"/>
      <c r="BK301" s="51"/>
      <c r="BM301" s="52"/>
      <c r="BN301" s="53"/>
      <c r="BO301" s="53"/>
      <c r="BP301" s="53"/>
      <c r="BQ301" s="53"/>
      <c r="BR301" s="53"/>
      <c r="BS301" s="51"/>
      <c r="BT301" s="51"/>
      <c r="BU301" s="54"/>
      <c r="BV301" s="54"/>
      <c r="BX301" s="52"/>
      <c r="BZ301" s="55"/>
      <c r="CB301" s="55"/>
      <c r="CD301" s="56"/>
      <c r="CE301" s="57"/>
      <c r="CF301" s="59"/>
      <c r="CG301" s="54"/>
      <c r="CH301" s="59"/>
      <c r="CI301" s="58"/>
      <c r="CJ301" s="54"/>
      <c r="CK301" s="59"/>
      <c r="CL301" s="54"/>
      <c r="CM301" s="54"/>
      <c r="CN301" s="56"/>
      <c r="CT301" s="61"/>
    </row>
    <row r="302" spans="16:98" x14ac:dyDescent="0.35">
      <c r="P302" s="24"/>
      <c r="U302" s="28"/>
      <c r="W302" s="27"/>
      <c r="Y302" s="27"/>
      <c r="AA302" s="27"/>
      <c r="AS302" s="42"/>
      <c r="AT302" s="45"/>
      <c r="AV302" s="45"/>
      <c r="AX302" s="45"/>
      <c r="AZ302" s="45"/>
      <c r="BB302" s="45"/>
      <c r="BD302" s="46"/>
      <c r="BE302" s="40"/>
      <c r="BH302" s="50"/>
      <c r="BK302" s="51"/>
      <c r="BM302" s="52"/>
      <c r="BN302" s="53"/>
      <c r="BO302" s="53"/>
      <c r="BP302" s="53"/>
      <c r="BQ302" s="53"/>
      <c r="BR302" s="53"/>
      <c r="BS302" s="51"/>
      <c r="BT302" s="51"/>
      <c r="BU302" s="54"/>
      <c r="BV302" s="54"/>
      <c r="BX302" s="52"/>
      <c r="BZ302" s="55"/>
      <c r="CB302" s="55"/>
      <c r="CD302" s="56"/>
      <c r="CE302" s="57"/>
      <c r="CF302" s="59"/>
      <c r="CG302" s="54"/>
      <c r="CH302" s="59"/>
      <c r="CI302" s="58"/>
      <c r="CJ302" s="54"/>
      <c r="CK302" s="59"/>
      <c r="CL302" s="54"/>
      <c r="CM302" s="54"/>
      <c r="CN302" s="56"/>
      <c r="CT302" s="61"/>
    </row>
    <row r="303" spans="16:98" x14ac:dyDescent="0.35">
      <c r="P303" s="24"/>
      <c r="U303" s="28"/>
      <c r="W303" s="27"/>
      <c r="Y303" s="27"/>
      <c r="AA303" s="27"/>
      <c r="AS303" s="42"/>
      <c r="AT303" s="45"/>
      <c r="AV303" s="45"/>
      <c r="AX303" s="45"/>
      <c r="AZ303" s="45"/>
      <c r="BB303" s="45"/>
      <c r="BD303" s="46"/>
      <c r="BE303" s="40"/>
      <c r="BH303" s="50"/>
      <c r="BK303" s="51"/>
      <c r="BM303" s="52"/>
      <c r="BN303" s="53"/>
      <c r="BO303" s="53"/>
      <c r="BP303" s="53"/>
      <c r="BQ303" s="53"/>
      <c r="BR303" s="53"/>
      <c r="BS303" s="51"/>
      <c r="BT303" s="51"/>
      <c r="BU303" s="54"/>
      <c r="BV303" s="54"/>
      <c r="BX303" s="52"/>
      <c r="BZ303" s="55"/>
      <c r="CB303" s="55"/>
      <c r="CD303" s="56"/>
      <c r="CE303" s="57"/>
      <c r="CF303" s="59"/>
      <c r="CG303" s="54"/>
      <c r="CH303" s="59"/>
      <c r="CI303" s="58"/>
      <c r="CJ303" s="54"/>
      <c r="CK303" s="59"/>
      <c r="CL303" s="54"/>
      <c r="CM303" s="54"/>
      <c r="CN303" s="56"/>
      <c r="CT303" s="61"/>
    </row>
    <row r="304" spans="16:98" x14ac:dyDescent="0.35">
      <c r="P304" s="24"/>
      <c r="U304" s="28"/>
      <c r="W304" s="27"/>
      <c r="Y304" s="27"/>
      <c r="AA304" s="27"/>
      <c r="AS304" s="42"/>
      <c r="AT304" s="45"/>
      <c r="AV304" s="45"/>
      <c r="AX304" s="45"/>
      <c r="AZ304" s="45"/>
      <c r="BB304" s="45"/>
      <c r="BD304" s="46"/>
      <c r="BE304" s="40"/>
      <c r="BH304" s="50"/>
      <c r="BK304" s="51"/>
      <c r="BM304" s="52"/>
      <c r="BN304" s="53"/>
      <c r="BO304" s="53"/>
      <c r="BP304" s="53"/>
      <c r="BQ304" s="53"/>
      <c r="BR304" s="53"/>
      <c r="BS304" s="51"/>
      <c r="BT304" s="51"/>
      <c r="BU304" s="54"/>
      <c r="BV304" s="54"/>
      <c r="BX304" s="52"/>
      <c r="BZ304" s="55"/>
      <c r="CB304" s="55"/>
      <c r="CD304" s="56"/>
      <c r="CE304" s="57"/>
      <c r="CF304" s="59"/>
      <c r="CG304" s="54"/>
      <c r="CH304" s="59"/>
      <c r="CI304" s="58"/>
      <c r="CJ304" s="54"/>
      <c r="CK304" s="59"/>
      <c r="CL304" s="54"/>
      <c r="CM304" s="54"/>
      <c r="CN304" s="56"/>
      <c r="CT304" s="61"/>
    </row>
    <row r="305" spans="16:98" x14ac:dyDescent="0.35">
      <c r="P305" s="24"/>
      <c r="U305" s="28"/>
      <c r="W305" s="27"/>
      <c r="Y305" s="27"/>
      <c r="AA305" s="27"/>
      <c r="AS305" s="42"/>
      <c r="AT305" s="45"/>
      <c r="AV305" s="45"/>
      <c r="AX305" s="45"/>
      <c r="AZ305" s="45"/>
      <c r="BB305" s="45"/>
      <c r="BD305" s="46"/>
      <c r="BE305" s="40"/>
      <c r="BH305" s="50"/>
      <c r="BK305" s="51"/>
      <c r="BM305" s="52"/>
      <c r="BN305" s="53"/>
      <c r="BO305" s="53"/>
      <c r="BP305" s="53"/>
      <c r="BQ305" s="53"/>
      <c r="BR305" s="53"/>
      <c r="BS305" s="51"/>
      <c r="BT305" s="51"/>
      <c r="BU305" s="54"/>
      <c r="BV305" s="54"/>
      <c r="BX305" s="52"/>
      <c r="BZ305" s="55"/>
      <c r="CB305" s="55"/>
      <c r="CD305" s="56"/>
      <c r="CE305" s="57"/>
      <c r="CF305" s="59"/>
      <c r="CG305" s="54"/>
      <c r="CH305" s="59"/>
      <c r="CI305" s="58"/>
      <c r="CJ305" s="54"/>
      <c r="CK305" s="59"/>
      <c r="CL305" s="54"/>
      <c r="CM305" s="54"/>
      <c r="CN305" s="56"/>
      <c r="CT305" s="61"/>
    </row>
    <row r="306" spans="16:98" x14ac:dyDescent="0.35">
      <c r="P306" s="24"/>
      <c r="U306" s="28"/>
      <c r="W306" s="27"/>
      <c r="Y306" s="27"/>
      <c r="AA306" s="27"/>
      <c r="AS306" s="42"/>
      <c r="AT306" s="45"/>
      <c r="AV306" s="45"/>
      <c r="AX306" s="45"/>
      <c r="AZ306" s="45"/>
      <c r="BB306" s="45"/>
      <c r="BD306" s="46"/>
      <c r="BE306" s="40"/>
      <c r="BH306" s="50"/>
      <c r="BK306" s="51"/>
      <c r="BM306" s="52"/>
      <c r="BN306" s="53"/>
      <c r="BO306" s="53"/>
      <c r="BP306" s="53"/>
      <c r="BQ306" s="53"/>
      <c r="BR306" s="53"/>
      <c r="BS306" s="51"/>
      <c r="BT306" s="51"/>
      <c r="BU306" s="54"/>
      <c r="BV306" s="54"/>
      <c r="BX306" s="52"/>
      <c r="BZ306" s="55"/>
      <c r="CB306" s="55"/>
      <c r="CD306" s="56"/>
      <c r="CE306" s="57"/>
      <c r="CF306" s="59"/>
      <c r="CG306" s="54"/>
      <c r="CH306" s="59"/>
      <c r="CI306" s="58"/>
      <c r="CJ306" s="54"/>
      <c r="CK306" s="59"/>
      <c r="CL306" s="54"/>
      <c r="CM306" s="54"/>
      <c r="CN306" s="56"/>
      <c r="CT306" s="61"/>
    </row>
    <row r="307" spans="16:98" x14ac:dyDescent="0.35">
      <c r="P307" s="24"/>
      <c r="U307" s="28"/>
      <c r="W307" s="27"/>
      <c r="Y307" s="27"/>
      <c r="AA307" s="27"/>
      <c r="AS307" s="42"/>
      <c r="AT307" s="45"/>
      <c r="AV307" s="45"/>
      <c r="AX307" s="45"/>
      <c r="AZ307" s="45"/>
      <c r="BB307" s="45"/>
      <c r="BD307" s="46"/>
      <c r="BE307" s="40"/>
      <c r="BH307" s="50"/>
      <c r="BK307" s="51"/>
      <c r="BM307" s="52"/>
      <c r="BN307" s="53"/>
      <c r="BO307" s="53"/>
      <c r="BP307" s="53"/>
      <c r="BQ307" s="53"/>
      <c r="BR307" s="53"/>
      <c r="BS307" s="51"/>
      <c r="BT307" s="51"/>
      <c r="BU307" s="54"/>
      <c r="BV307" s="54"/>
      <c r="BX307" s="52"/>
      <c r="BZ307" s="55"/>
      <c r="CB307" s="55"/>
      <c r="CD307" s="56"/>
      <c r="CE307" s="57"/>
      <c r="CF307" s="59"/>
      <c r="CG307" s="54"/>
      <c r="CH307" s="59"/>
      <c r="CI307" s="58"/>
      <c r="CJ307" s="54"/>
      <c r="CK307" s="59"/>
      <c r="CL307" s="54"/>
      <c r="CM307" s="54"/>
      <c r="CN307" s="56"/>
      <c r="CT307" s="61"/>
    </row>
    <row r="308" spans="16:98" x14ac:dyDescent="0.35">
      <c r="P308" s="24"/>
      <c r="U308" s="28"/>
      <c r="W308" s="27"/>
      <c r="Y308" s="27"/>
      <c r="AA308" s="27"/>
      <c r="AS308" s="42"/>
      <c r="AT308" s="45"/>
      <c r="AV308" s="45"/>
      <c r="AX308" s="45"/>
      <c r="AZ308" s="45"/>
      <c r="BB308" s="45"/>
      <c r="BD308" s="46"/>
      <c r="BE308" s="40"/>
      <c r="BH308" s="50"/>
      <c r="BK308" s="51"/>
      <c r="BM308" s="52"/>
      <c r="BN308" s="53"/>
      <c r="BO308" s="53"/>
      <c r="BP308" s="53"/>
      <c r="BQ308" s="53"/>
      <c r="BR308" s="53"/>
      <c r="BS308" s="51"/>
      <c r="BT308" s="51"/>
      <c r="BU308" s="54"/>
      <c r="BV308" s="54"/>
      <c r="BX308" s="52"/>
      <c r="BZ308" s="55"/>
      <c r="CB308" s="55"/>
      <c r="CD308" s="56"/>
      <c r="CE308" s="57"/>
      <c r="CF308" s="59"/>
      <c r="CG308" s="54"/>
      <c r="CH308" s="59"/>
      <c r="CI308" s="58"/>
      <c r="CJ308" s="54"/>
      <c r="CK308" s="59"/>
      <c r="CL308" s="54"/>
      <c r="CM308" s="54"/>
      <c r="CN308" s="56"/>
      <c r="CT308" s="61"/>
    </row>
    <row r="309" spans="16:98" x14ac:dyDescent="0.35">
      <c r="P309" s="24"/>
      <c r="U309" s="28"/>
      <c r="W309" s="27"/>
      <c r="Y309" s="27"/>
      <c r="AA309" s="27"/>
      <c r="AS309" s="42"/>
      <c r="AT309" s="45"/>
      <c r="AV309" s="45"/>
      <c r="AX309" s="45"/>
      <c r="AZ309" s="45"/>
      <c r="BB309" s="45"/>
      <c r="BD309" s="46"/>
      <c r="BE309" s="40"/>
      <c r="BH309" s="50"/>
      <c r="BK309" s="51"/>
      <c r="BM309" s="52"/>
      <c r="BN309" s="53"/>
      <c r="BO309" s="53"/>
      <c r="BP309" s="53"/>
      <c r="BQ309" s="53"/>
      <c r="BR309" s="53"/>
      <c r="BS309" s="51"/>
      <c r="BT309" s="51"/>
      <c r="BU309" s="54"/>
      <c r="BV309" s="54"/>
      <c r="BX309" s="52"/>
      <c r="BZ309" s="55"/>
      <c r="CB309" s="55"/>
      <c r="CD309" s="56"/>
      <c r="CE309" s="57"/>
      <c r="CF309" s="59"/>
      <c r="CG309" s="54"/>
      <c r="CH309" s="59"/>
      <c r="CI309" s="58"/>
      <c r="CJ309" s="54"/>
      <c r="CK309" s="59"/>
      <c r="CL309" s="54"/>
      <c r="CM309" s="54"/>
      <c r="CN309" s="56"/>
      <c r="CT309" s="61"/>
    </row>
    <row r="310" spans="16:98" x14ac:dyDescent="0.35">
      <c r="P310" s="24"/>
      <c r="U310" s="28"/>
      <c r="W310" s="27"/>
      <c r="Y310" s="27"/>
      <c r="AA310" s="27"/>
      <c r="AS310" s="42"/>
      <c r="AT310" s="45"/>
      <c r="AV310" s="45"/>
      <c r="AX310" s="45"/>
      <c r="AZ310" s="45"/>
      <c r="BB310" s="45"/>
      <c r="BD310" s="46"/>
      <c r="BE310" s="40"/>
      <c r="BH310" s="50"/>
      <c r="BK310" s="51"/>
      <c r="BM310" s="52"/>
      <c r="BN310" s="53"/>
      <c r="BO310" s="53"/>
      <c r="BP310" s="53"/>
      <c r="BQ310" s="53"/>
      <c r="BR310" s="53"/>
      <c r="BS310" s="51"/>
      <c r="BT310" s="51"/>
      <c r="BU310" s="54"/>
      <c r="BV310" s="54"/>
      <c r="BX310" s="52"/>
      <c r="BZ310" s="55"/>
      <c r="CB310" s="55"/>
      <c r="CD310" s="56"/>
      <c r="CE310" s="57"/>
      <c r="CF310" s="59"/>
      <c r="CG310" s="54"/>
      <c r="CH310" s="59"/>
      <c r="CI310" s="58"/>
      <c r="CJ310" s="54"/>
      <c r="CK310" s="59"/>
      <c r="CL310" s="54"/>
      <c r="CM310" s="54"/>
      <c r="CN310" s="56"/>
      <c r="CT310" s="61"/>
    </row>
    <row r="311" spans="16:98" x14ac:dyDescent="0.35">
      <c r="P311" s="24"/>
      <c r="U311" s="28"/>
      <c r="W311" s="27"/>
      <c r="Y311" s="27"/>
      <c r="AA311" s="27"/>
      <c r="AS311" s="42"/>
      <c r="AT311" s="45"/>
      <c r="AV311" s="45"/>
      <c r="AX311" s="45"/>
      <c r="AZ311" s="45"/>
      <c r="BB311" s="45"/>
      <c r="BD311" s="46"/>
      <c r="BE311" s="40"/>
      <c r="BH311" s="50"/>
      <c r="BK311" s="51"/>
      <c r="BM311" s="52"/>
      <c r="BN311" s="53"/>
      <c r="BO311" s="53"/>
      <c r="BP311" s="53"/>
      <c r="BQ311" s="53"/>
      <c r="BR311" s="53"/>
      <c r="BS311" s="51"/>
      <c r="BT311" s="51"/>
      <c r="BU311" s="54"/>
      <c r="BV311" s="54"/>
      <c r="BX311" s="52"/>
      <c r="BZ311" s="55"/>
      <c r="CB311" s="55"/>
      <c r="CD311" s="56"/>
      <c r="CE311" s="57"/>
      <c r="CF311" s="59"/>
      <c r="CG311" s="54"/>
      <c r="CH311" s="59"/>
      <c r="CI311" s="58"/>
      <c r="CJ311" s="54"/>
      <c r="CK311" s="59"/>
      <c r="CL311" s="54"/>
      <c r="CM311" s="54"/>
      <c r="CN311" s="56"/>
      <c r="CT311" s="61"/>
    </row>
    <row r="312" spans="16:98" x14ac:dyDescent="0.35">
      <c r="P312" s="24"/>
      <c r="U312" s="28"/>
      <c r="W312" s="27"/>
      <c r="Y312" s="27"/>
      <c r="AA312" s="27"/>
      <c r="AS312" s="42"/>
      <c r="AT312" s="45"/>
      <c r="AV312" s="45"/>
      <c r="AX312" s="45"/>
      <c r="AZ312" s="45"/>
      <c r="BB312" s="45"/>
      <c r="BD312" s="46"/>
      <c r="BE312" s="40"/>
      <c r="BH312" s="50"/>
      <c r="BK312" s="51"/>
      <c r="BM312" s="52"/>
      <c r="BN312" s="53"/>
      <c r="BO312" s="53"/>
      <c r="BP312" s="53"/>
      <c r="BQ312" s="53"/>
      <c r="BR312" s="53"/>
      <c r="BS312" s="51"/>
      <c r="BT312" s="51"/>
      <c r="BU312" s="54"/>
      <c r="BV312" s="54"/>
      <c r="BX312" s="52"/>
      <c r="BZ312" s="55"/>
      <c r="CB312" s="55"/>
      <c r="CD312" s="56"/>
      <c r="CE312" s="57"/>
      <c r="CF312" s="59"/>
      <c r="CG312" s="54"/>
      <c r="CH312" s="59"/>
      <c r="CI312" s="58"/>
      <c r="CJ312" s="54"/>
      <c r="CK312" s="59"/>
      <c r="CL312" s="54"/>
      <c r="CM312" s="54"/>
      <c r="CN312" s="56"/>
      <c r="CT312" s="61"/>
    </row>
    <row r="313" spans="16:98" x14ac:dyDescent="0.35">
      <c r="P313" s="24"/>
      <c r="U313" s="28"/>
      <c r="W313" s="27"/>
      <c r="Y313" s="27"/>
      <c r="AA313" s="27"/>
      <c r="AS313" s="42"/>
      <c r="AT313" s="45"/>
      <c r="AV313" s="45"/>
      <c r="AX313" s="45"/>
      <c r="AZ313" s="45"/>
      <c r="BB313" s="45"/>
      <c r="BD313" s="46"/>
      <c r="BE313" s="40"/>
      <c r="BH313" s="50"/>
      <c r="BK313" s="51"/>
      <c r="BM313" s="52"/>
      <c r="BN313" s="53"/>
      <c r="BO313" s="53"/>
      <c r="BP313" s="53"/>
      <c r="BQ313" s="53"/>
      <c r="BR313" s="53"/>
      <c r="BS313" s="51"/>
      <c r="BT313" s="51"/>
      <c r="BU313" s="54"/>
      <c r="BV313" s="54"/>
      <c r="BX313" s="52"/>
      <c r="BZ313" s="55"/>
      <c r="CB313" s="55"/>
      <c r="CD313" s="56"/>
      <c r="CE313" s="57"/>
      <c r="CF313" s="59"/>
      <c r="CG313" s="54"/>
      <c r="CH313" s="59"/>
      <c r="CI313" s="58"/>
      <c r="CJ313" s="54"/>
      <c r="CK313" s="59"/>
      <c r="CL313" s="54"/>
      <c r="CM313" s="54"/>
      <c r="CN313" s="56"/>
      <c r="CT313" s="61"/>
    </row>
    <row r="314" spans="16:98" x14ac:dyDescent="0.35">
      <c r="P314" s="24"/>
      <c r="U314" s="28"/>
      <c r="W314" s="27"/>
      <c r="Y314" s="27"/>
      <c r="AA314" s="27"/>
      <c r="AS314" s="42"/>
      <c r="AT314" s="45"/>
      <c r="AV314" s="45"/>
      <c r="AX314" s="45"/>
      <c r="AZ314" s="45"/>
      <c r="BB314" s="45"/>
      <c r="BD314" s="46"/>
      <c r="BE314" s="40"/>
      <c r="BH314" s="50"/>
      <c r="BK314" s="51"/>
      <c r="BM314" s="52"/>
      <c r="BN314" s="53"/>
      <c r="BO314" s="53"/>
      <c r="BP314" s="53"/>
      <c r="BQ314" s="53"/>
      <c r="BR314" s="53"/>
      <c r="BS314" s="51"/>
      <c r="BT314" s="51"/>
      <c r="BU314" s="54"/>
      <c r="BV314" s="54"/>
      <c r="BX314" s="52"/>
      <c r="BZ314" s="55"/>
      <c r="CB314" s="55"/>
      <c r="CD314" s="56"/>
      <c r="CE314" s="57"/>
      <c r="CF314" s="59"/>
      <c r="CG314" s="54"/>
      <c r="CH314" s="59"/>
      <c r="CI314" s="58"/>
      <c r="CJ314" s="54"/>
      <c r="CK314" s="59"/>
      <c r="CL314" s="54"/>
      <c r="CM314" s="54"/>
      <c r="CN314" s="56"/>
      <c r="CT314" s="61"/>
    </row>
    <row r="315" spans="16:98" x14ac:dyDescent="0.35">
      <c r="P315" s="24"/>
      <c r="U315" s="28"/>
      <c r="W315" s="27"/>
      <c r="Y315" s="27"/>
      <c r="AA315" s="27"/>
      <c r="AS315" s="42"/>
      <c r="AT315" s="45"/>
      <c r="AV315" s="45"/>
      <c r="AX315" s="45"/>
      <c r="AZ315" s="45"/>
      <c r="BB315" s="45"/>
      <c r="BD315" s="46"/>
      <c r="BE315" s="40"/>
      <c r="BH315" s="50"/>
      <c r="BK315" s="51"/>
      <c r="BM315" s="52"/>
      <c r="BN315" s="53"/>
      <c r="BO315" s="53"/>
      <c r="BP315" s="53"/>
      <c r="BQ315" s="53"/>
      <c r="BR315" s="53"/>
      <c r="BS315" s="51"/>
      <c r="BT315" s="51"/>
      <c r="BU315" s="54"/>
      <c r="BV315" s="54"/>
      <c r="BX315" s="52"/>
      <c r="BZ315" s="55"/>
      <c r="CB315" s="55"/>
      <c r="CD315" s="56"/>
      <c r="CE315" s="57"/>
      <c r="CF315" s="59"/>
      <c r="CG315" s="54"/>
      <c r="CH315" s="59"/>
      <c r="CI315" s="58"/>
      <c r="CJ315" s="54"/>
      <c r="CK315" s="59"/>
      <c r="CL315" s="54"/>
      <c r="CM315" s="54"/>
      <c r="CN315" s="56"/>
      <c r="CT315" s="61"/>
    </row>
    <row r="316" spans="16:98" x14ac:dyDescent="0.35">
      <c r="P316" s="24"/>
      <c r="U316" s="28"/>
      <c r="W316" s="27"/>
      <c r="Y316" s="27"/>
      <c r="AA316" s="27"/>
      <c r="AS316" s="42"/>
      <c r="AT316" s="45"/>
      <c r="AV316" s="45"/>
      <c r="AX316" s="45"/>
      <c r="AZ316" s="45"/>
      <c r="BB316" s="45"/>
      <c r="BD316" s="46"/>
      <c r="BE316" s="40"/>
      <c r="BH316" s="50"/>
      <c r="BK316" s="51"/>
      <c r="BM316" s="52"/>
      <c r="BN316" s="53"/>
      <c r="BO316" s="53"/>
      <c r="BP316" s="53"/>
      <c r="BQ316" s="53"/>
      <c r="BR316" s="53"/>
      <c r="BS316" s="51"/>
      <c r="BT316" s="51"/>
      <c r="BU316" s="54"/>
      <c r="BV316" s="54"/>
      <c r="BX316" s="52"/>
      <c r="BZ316" s="55"/>
      <c r="CB316" s="55"/>
      <c r="CD316" s="56"/>
      <c r="CE316" s="57"/>
      <c r="CF316" s="59"/>
      <c r="CG316" s="54"/>
      <c r="CH316" s="59"/>
      <c r="CI316" s="58"/>
      <c r="CJ316" s="54"/>
      <c r="CK316" s="59"/>
      <c r="CL316" s="54"/>
      <c r="CM316" s="54"/>
      <c r="CN316" s="56"/>
      <c r="CT316" s="61"/>
    </row>
    <row r="317" spans="16:98" x14ac:dyDescent="0.35">
      <c r="P317" s="24"/>
      <c r="U317" s="28"/>
      <c r="W317" s="27"/>
      <c r="Y317" s="27"/>
      <c r="AA317" s="27"/>
      <c r="AS317" s="42"/>
      <c r="AT317" s="45"/>
      <c r="AV317" s="45"/>
      <c r="AX317" s="45"/>
      <c r="AZ317" s="45"/>
      <c r="BB317" s="45"/>
      <c r="BD317" s="46"/>
      <c r="BE317" s="40"/>
      <c r="BH317" s="50"/>
      <c r="BK317" s="51"/>
      <c r="BM317" s="52"/>
      <c r="BN317" s="53"/>
      <c r="BO317" s="53"/>
      <c r="BP317" s="53"/>
      <c r="BQ317" s="53"/>
      <c r="BR317" s="53"/>
      <c r="BS317" s="51"/>
      <c r="BT317" s="51"/>
      <c r="BU317" s="54"/>
      <c r="BV317" s="54"/>
      <c r="BX317" s="52"/>
      <c r="BZ317" s="55"/>
      <c r="CB317" s="55"/>
      <c r="CD317" s="56"/>
      <c r="CE317" s="57"/>
      <c r="CF317" s="59"/>
      <c r="CG317" s="54"/>
      <c r="CH317" s="59"/>
      <c r="CI317" s="58"/>
      <c r="CJ317" s="54"/>
      <c r="CK317" s="59"/>
      <c r="CL317" s="54"/>
      <c r="CM317" s="54"/>
      <c r="CN317" s="56"/>
      <c r="CT317" s="61"/>
    </row>
    <row r="318" spans="16:98" x14ac:dyDescent="0.35">
      <c r="P318" s="24"/>
      <c r="U318" s="28"/>
      <c r="W318" s="27"/>
      <c r="Y318" s="27"/>
      <c r="AA318" s="27"/>
      <c r="AS318" s="42"/>
      <c r="AT318" s="45"/>
      <c r="AV318" s="45"/>
      <c r="AX318" s="45"/>
      <c r="AZ318" s="45"/>
      <c r="BB318" s="45"/>
      <c r="BD318" s="46"/>
      <c r="BE318" s="40"/>
      <c r="BH318" s="50"/>
      <c r="BK318" s="51"/>
      <c r="BM318" s="52"/>
      <c r="BN318" s="53"/>
      <c r="BO318" s="53"/>
      <c r="BP318" s="53"/>
      <c r="BQ318" s="53"/>
      <c r="BR318" s="53"/>
      <c r="BS318" s="51"/>
      <c r="BT318" s="51"/>
      <c r="BU318" s="54"/>
      <c r="BV318" s="54"/>
      <c r="BX318" s="52"/>
      <c r="BZ318" s="55"/>
      <c r="CB318" s="55"/>
      <c r="CD318" s="56"/>
      <c r="CE318" s="57"/>
      <c r="CF318" s="59"/>
      <c r="CG318" s="54"/>
      <c r="CH318" s="59"/>
      <c r="CI318" s="58"/>
      <c r="CJ318" s="54"/>
      <c r="CK318" s="59"/>
      <c r="CL318" s="54"/>
      <c r="CM318" s="54"/>
      <c r="CN318" s="56"/>
      <c r="CT318" s="61"/>
    </row>
    <row r="319" spans="16:98" x14ac:dyDescent="0.35">
      <c r="P319" s="24"/>
      <c r="U319" s="28"/>
      <c r="W319" s="27"/>
      <c r="Y319" s="27"/>
      <c r="AA319" s="27"/>
      <c r="AS319" s="42"/>
      <c r="AT319" s="45"/>
      <c r="AV319" s="45"/>
      <c r="AX319" s="45"/>
      <c r="AZ319" s="45"/>
      <c r="BB319" s="45"/>
      <c r="BD319" s="46"/>
      <c r="BE319" s="40"/>
      <c r="BH319" s="50"/>
      <c r="BK319" s="51"/>
      <c r="BM319" s="52"/>
      <c r="BN319" s="53"/>
      <c r="BO319" s="53"/>
      <c r="BP319" s="53"/>
      <c r="BQ319" s="53"/>
      <c r="BR319" s="53"/>
      <c r="BS319" s="51"/>
      <c r="BT319" s="51"/>
      <c r="BU319" s="54"/>
      <c r="BV319" s="54"/>
      <c r="BX319" s="52"/>
      <c r="BZ319" s="55"/>
      <c r="CB319" s="55"/>
      <c r="CD319" s="56"/>
      <c r="CE319" s="57"/>
      <c r="CF319" s="59"/>
      <c r="CG319" s="54"/>
      <c r="CH319" s="59"/>
      <c r="CI319" s="58"/>
      <c r="CJ319" s="54"/>
      <c r="CK319" s="59"/>
      <c r="CL319" s="54"/>
      <c r="CM319" s="54"/>
      <c r="CN319" s="56"/>
      <c r="CT319" s="61"/>
    </row>
    <row r="320" spans="16:98" x14ac:dyDescent="0.35">
      <c r="P320" s="24"/>
      <c r="U320" s="28"/>
      <c r="W320" s="27"/>
      <c r="Y320" s="27"/>
      <c r="AA320" s="27"/>
      <c r="AS320" s="42"/>
      <c r="AT320" s="45"/>
      <c r="AV320" s="45"/>
      <c r="AX320" s="45"/>
      <c r="AZ320" s="45"/>
      <c r="BB320" s="45"/>
      <c r="BD320" s="46"/>
      <c r="BE320" s="40"/>
      <c r="BH320" s="50"/>
      <c r="BK320" s="51"/>
      <c r="BM320" s="52"/>
      <c r="BN320" s="53"/>
      <c r="BO320" s="53"/>
      <c r="BP320" s="53"/>
      <c r="BQ320" s="53"/>
      <c r="BR320" s="53"/>
      <c r="BS320" s="51"/>
      <c r="BT320" s="51"/>
      <c r="BU320" s="54"/>
      <c r="BV320" s="54"/>
      <c r="BX320" s="52"/>
      <c r="BZ320" s="55"/>
      <c r="CB320" s="55"/>
      <c r="CD320" s="56"/>
      <c r="CE320" s="57"/>
      <c r="CF320" s="59"/>
      <c r="CG320" s="54"/>
      <c r="CH320" s="59"/>
      <c r="CI320" s="58"/>
      <c r="CJ320" s="54"/>
      <c r="CK320" s="59"/>
      <c r="CL320" s="54"/>
      <c r="CM320" s="54"/>
      <c r="CN320" s="56"/>
      <c r="CT320" s="61"/>
    </row>
    <row r="321" spans="16:98" x14ac:dyDescent="0.35">
      <c r="P321" s="24"/>
      <c r="U321" s="28"/>
      <c r="W321" s="27"/>
      <c r="Y321" s="27"/>
      <c r="AA321" s="27"/>
      <c r="AS321" s="42"/>
      <c r="AT321" s="45"/>
      <c r="AV321" s="45"/>
      <c r="AX321" s="45"/>
      <c r="AZ321" s="45"/>
      <c r="BB321" s="45"/>
      <c r="BD321" s="46"/>
      <c r="BE321" s="40"/>
      <c r="BH321" s="50"/>
      <c r="BK321" s="51"/>
      <c r="BM321" s="52"/>
      <c r="BN321" s="53"/>
      <c r="BO321" s="53"/>
      <c r="BP321" s="53"/>
      <c r="BQ321" s="53"/>
      <c r="BR321" s="53"/>
      <c r="BS321" s="51"/>
      <c r="BT321" s="51"/>
      <c r="BU321" s="54"/>
      <c r="BV321" s="54"/>
      <c r="BX321" s="52"/>
      <c r="BZ321" s="55"/>
      <c r="CB321" s="55"/>
      <c r="CD321" s="56"/>
      <c r="CE321" s="57"/>
      <c r="CF321" s="59"/>
      <c r="CG321" s="54"/>
      <c r="CH321" s="59"/>
      <c r="CI321" s="58"/>
      <c r="CJ321" s="54"/>
      <c r="CK321" s="59"/>
      <c r="CL321" s="54"/>
      <c r="CM321" s="54"/>
      <c r="CN321" s="56"/>
      <c r="CT321" s="61"/>
    </row>
    <row r="322" spans="16:98" x14ac:dyDescent="0.35">
      <c r="P322" s="24"/>
      <c r="U322" s="28"/>
      <c r="W322" s="27"/>
      <c r="Y322" s="27"/>
      <c r="AA322" s="27"/>
      <c r="AS322" s="42"/>
      <c r="AT322" s="45"/>
      <c r="AV322" s="45"/>
      <c r="AX322" s="45"/>
      <c r="AZ322" s="45"/>
      <c r="BB322" s="45"/>
      <c r="BD322" s="46"/>
      <c r="BE322" s="40"/>
      <c r="BH322" s="50"/>
      <c r="BK322" s="51"/>
      <c r="BM322" s="52"/>
      <c r="BN322" s="53"/>
      <c r="BO322" s="53"/>
      <c r="BP322" s="53"/>
      <c r="BQ322" s="53"/>
      <c r="BR322" s="53"/>
      <c r="BS322" s="51"/>
      <c r="BT322" s="51"/>
      <c r="BU322" s="54"/>
      <c r="BV322" s="54"/>
      <c r="BX322" s="52"/>
      <c r="BZ322" s="55"/>
      <c r="CB322" s="55"/>
      <c r="CD322" s="56"/>
      <c r="CE322" s="57"/>
      <c r="CF322" s="59"/>
      <c r="CG322" s="54"/>
      <c r="CH322" s="59"/>
      <c r="CI322" s="58"/>
      <c r="CJ322" s="54"/>
      <c r="CK322" s="59"/>
      <c r="CL322" s="54"/>
      <c r="CM322" s="54"/>
      <c r="CN322" s="56"/>
      <c r="CT322" s="61"/>
    </row>
    <row r="323" spans="16:98" x14ac:dyDescent="0.35">
      <c r="P323" s="24"/>
      <c r="U323" s="28"/>
      <c r="W323" s="27"/>
      <c r="Y323" s="27"/>
      <c r="AA323" s="27"/>
      <c r="AS323" s="42"/>
      <c r="AT323" s="45"/>
      <c r="AV323" s="45"/>
      <c r="AX323" s="45"/>
      <c r="AZ323" s="45"/>
      <c r="BB323" s="45"/>
      <c r="BD323" s="46"/>
      <c r="BE323" s="40"/>
      <c r="BH323" s="50"/>
      <c r="BK323" s="51"/>
      <c r="BM323" s="52"/>
      <c r="BN323" s="53"/>
      <c r="BO323" s="53"/>
      <c r="BP323" s="53"/>
      <c r="BQ323" s="53"/>
      <c r="BR323" s="53"/>
      <c r="BS323" s="51"/>
      <c r="BT323" s="51"/>
      <c r="BU323" s="54"/>
      <c r="BV323" s="54"/>
      <c r="BX323" s="52"/>
      <c r="BZ323" s="55"/>
      <c r="CB323" s="55"/>
      <c r="CD323" s="56"/>
      <c r="CE323" s="57"/>
      <c r="CF323" s="59"/>
      <c r="CG323" s="54"/>
      <c r="CH323" s="59"/>
      <c r="CI323" s="58"/>
      <c r="CJ323" s="54"/>
      <c r="CK323" s="59"/>
      <c r="CL323" s="54"/>
      <c r="CM323" s="54"/>
      <c r="CN323" s="56"/>
      <c r="CT323" s="61"/>
    </row>
    <row r="324" spans="16:98" x14ac:dyDescent="0.35">
      <c r="P324" s="24"/>
      <c r="U324" s="28"/>
      <c r="W324" s="27"/>
      <c r="Y324" s="27"/>
      <c r="AA324" s="27"/>
      <c r="AS324" s="42"/>
      <c r="AT324" s="45"/>
      <c r="AV324" s="45"/>
      <c r="AX324" s="45"/>
      <c r="AZ324" s="45"/>
      <c r="BB324" s="45"/>
      <c r="BD324" s="46"/>
      <c r="BE324" s="40"/>
      <c r="BH324" s="50"/>
      <c r="BK324" s="51"/>
      <c r="BM324" s="52"/>
      <c r="BN324" s="53"/>
      <c r="BO324" s="53"/>
      <c r="BP324" s="53"/>
      <c r="BQ324" s="53"/>
      <c r="BR324" s="53"/>
      <c r="BS324" s="51"/>
      <c r="BT324" s="51"/>
      <c r="BU324" s="54"/>
      <c r="BV324" s="54"/>
      <c r="BX324" s="52"/>
      <c r="BZ324" s="55"/>
      <c r="CB324" s="55"/>
      <c r="CD324" s="56"/>
      <c r="CE324" s="57"/>
      <c r="CF324" s="59"/>
      <c r="CG324" s="54"/>
      <c r="CH324" s="59"/>
      <c r="CI324" s="58"/>
      <c r="CJ324" s="54"/>
      <c r="CK324" s="59"/>
      <c r="CL324" s="54"/>
      <c r="CM324" s="54"/>
      <c r="CN324" s="56"/>
      <c r="CT324" s="61"/>
    </row>
    <row r="325" spans="16:98" x14ac:dyDescent="0.35">
      <c r="P325" s="24"/>
      <c r="U325" s="28"/>
      <c r="W325" s="27"/>
      <c r="Y325" s="27"/>
      <c r="AA325" s="27"/>
      <c r="AS325" s="42"/>
      <c r="AT325" s="45"/>
      <c r="AV325" s="45"/>
      <c r="AX325" s="45"/>
      <c r="AZ325" s="45"/>
      <c r="BB325" s="45"/>
      <c r="BD325" s="46"/>
      <c r="BE325" s="40"/>
      <c r="BH325" s="50"/>
      <c r="BK325" s="51"/>
      <c r="BM325" s="52"/>
      <c r="BN325" s="53"/>
      <c r="BO325" s="53"/>
      <c r="BP325" s="53"/>
      <c r="BQ325" s="53"/>
      <c r="BR325" s="53"/>
      <c r="BS325" s="51"/>
      <c r="BT325" s="51"/>
      <c r="BU325" s="54"/>
      <c r="BV325" s="54"/>
      <c r="BX325" s="52"/>
      <c r="BZ325" s="55"/>
      <c r="CB325" s="55"/>
      <c r="CD325" s="56"/>
      <c r="CE325" s="57"/>
      <c r="CF325" s="59"/>
      <c r="CG325" s="54"/>
      <c r="CH325" s="59"/>
      <c r="CI325" s="58"/>
      <c r="CJ325" s="54"/>
      <c r="CK325" s="59"/>
      <c r="CL325" s="54"/>
      <c r="CM325" s="54"/>
      <c r="CN325" s="56"/>
      <c r="CT325" s="61"/>
    </row>
    <row r="326" spans="16:98" x14ac:dyDescent="0.35">
      <c r="P326" s="24"/>
      <c r="U326" s="28"/>
      <c r="W326" s="27"/>
      <c r="Y326" s="27"/>
      <c r="AA326" s="27"/>
      <c r="AS326" s="42"/>
      <c r="AT326" s="45"/>
      <c r="AV326" s="45"/>
      <c r="AX326" s="45"/>
      <c r="AZ326" s="45"/>
      <c r="BB326" s="45"/>
      <c r="BD326" s="46"/>
      <c r="BE326" s="40"/>
      <c r="BH326" s="50"/>
      <c r="BK326" s="51"/>
      <c r="BM326" s="52"/>
      <c r="BN326" s="53"/>
      <c r="BO326" s="53"/>
      <c r="BP326" s="53"/>
      <c r="BQ326" s="53"/>
      <c r="BR326" s="53"/>
      <c r="BS326" s="51"/>
      <c r="BT326" s="51"/>
      <c r="BU326" s="54"/>
      <c r="BV326" s="54"/>
      <c r="BX326" s="52"/>
      <c r="BZ326" s="55"/>
      <c r="CB326" s="55"/>
      <c r="CD326" s="56"/>
      <c r="CE326" s="57"/>
      <c r="CF326" s="59"/>
      <c r="CG326" s="54"/>
      <c r="CH326" s="59"/>
      <c r="CI326" s="58"/>
      <c r="CJ326" s="54"/>
      <c r="CK326" s="59"/>
      <c r="CL326" s="54"/>
      <c r="CM326" s="54"/>
      <c r="CN326" s="56"/>
      <c r="CT326" s="61"/>
    </row>
    <row r="327" spans="16:98" x14ac:dyDescent="0.35">
      <c r="P327" s="24"/>
      <c r="U327" s="28"/>
      <c r="W327" s="27"/>
      <c r="Y327" s="27"/>
      <c r="AA327" s="27"/>
      <c r="AS327" s="42"/>
      <c r="AT327" s="45"/>
      <c r="AV327" s="45"/>
      <c r="AX327" s="45"/>
      <c r="AZ327" s="45"/>
      <c r="BB327" s="45"/>
      <c r="BD327" s="46"/>
      <c r="BE327" s="40"/>
      <c r="BH327" s="50"/>
      <c r="BK327" s="51"/>
      <c r="BM327" s="52"/>
      <c r="BN327" s="53"/>
      <c r="BO327" s="53"/>
      <c r="BP327" s="53"/>
      <c r="BQ327" s="53"/>
      <c r="BR327" s="53"/>
      <c r="BS327" s="51"/>
      <c r="BT327" s="51"/>
      <c r="BU327" s="54"/>
      <c r="BV327" s="54"/>
      <c r="BX327" s="52"/>
      <c r="BZ327" s="55"/>
      <c r="CB327" s="55"/>
      <c r="CD327" s="56"/>
      <c r="CE327" s="57"/>
      <c r="CF327" s="59"/>
      <c r="CG327" s="54"/>
      <c r="CH327" s="59"/>
      <c r="CI327" s="58"/>
      <c r="CJ327" s="54"/>
      <c r="CK327" s="59"/>
      <c r="CL327" s="54"/>
      <c r="CM327" s="54"/>
      <c r="CN327" s="56"/>
      <c r="CT327" s="61"/>
    </row>
    <row r="328" spans="16:98" x14ac:dyDescent="0.35">
      <c r="P328" s="24"/>
      <c r="U328" s="28"/>
      <c r="W328" s="27"/>
      <c r="Y328" s="27"/>
      <c r="AA328" s="27"/>
      <c r="AS328" s="42"/>
      <c r="AT328" s="45"/>
      <c r="AV328" s="45"/>
      <c r="AX328" s="45"/>
      <c r="AZ328" s="45"/>
      <c r="BB328" s="45"/>
      <c r="BD328" s="46"/>
      <c r="BE328" s="40"/>
      <c r="BH328" s="50"/>
      <c r="BK328" s="51"/>
      <c r="BM328" s="52"/>
      <c r="BN328" s="53"/>
      <c r="BO328" s="53"/>
      <c r="BP328" s="53"/>
      <c r="BQ328" s="53"/>
      <c r="BR328" s="53"/>
      <c r="BS328" s="51"/>
      <c r="BT328" s="51"/>
      <c r="BU328" s="54"/>
      <c r="BV328" s="54"/>
      <c r="BX328" s="52"/>
      <c r="BZ328" s="55"/>
      <c r="CB328" s="55"/>
      <c r="CD328" s="56"/>
      <c r="CE328" s="57"/>
      <c r="CF328" s="59"/>
      <c r="CG328" s="54"/>
      <c r="CH328" s="59"/>
      <c r="CI328" s="58"/>
      <c r="CJ328" s="54"/>
      <c r="CK328" s="59"/>
      <c r="CL328" s="54"/>
      <c r="CM328" s="54"/>
      <c r="CN328" s="56"/>
      <c r="CT328" s="61"/>
    </row>
    <row r="329" spans="16:98" x14ac:dyDescent="0.35">
      <c r="P329" s="24"/>
      <c r="U329" s="28"/>
      <c r="W329" s="27"/>
      <c r="Y329" s="27"/>
      <c r="AA329" s="27"/>
      <c r="AS329" s="42"/>
      <c r="AT329" s="45"/>
      <c r="AV329" s="45"/>
      <c r="AX329" s="45"/>
      <c r="AZ329" s="45"/>
      <c r="BB329" s="45"/>
      <c r="BD329" s="46"/>
      <c r="BE329" s="40"/>
      <c r="BH329" s="50"/>
      <c r="BK329" s="51"/>
      <c r="BM329" s="52"/>
      <c r="BN329" s="53"/>
      <c r="BO329" s="53"/>
      <c r="BP329" s="53"/>
      <c r="BQ329" s="53"/>
      <c r="BR329" s="53"/>
      <c r="BS329" s="51"/>
      <c r="BT329" s="51"/>
      <c r="BU329" s="54"/>
      <c r="BV329" s="54"/>
      <c r="BX329" s="52"/>
      <c r="BZ329" s="55"/>
      <c r="CB329" s="55"/>
      <c r="CD329" s="56"/>
      <c r="CE329" s="57"/>
      <c r="CF329" s="59"/>
      <c r="CG329" s="54"/>
      <c r="CH329" s="59"/>
      <c r="CI329" s="58"/>
      <c r="CJ329" s="54"/>
      <c r="CK329" s="59"/>
      <c r="CL329" s="54"/>
      <c r="CM329" s="54"/>
      <c r="CN329" s="56"/>
      <c r="CT329" s="61"/>
    </row>
    <row r="330" spans="16:98" x14ac:dyDescent="0.35">
      <c r="P330" s="24"/>
      <c r="U330" s="28"/>
      <c r="W330" s="27"/>
      <c r="Y330" s="27"/>
      <c r="AA330" s="27"/>
      <c r="AS330" s="42"/>
      <c r="AT330" s="45"/>
      <c r="AV330" s="45"/>
      <c r="AX330" s="45"/>
      <c r="AZ330" s="45"/>
      <c r="BB330" s="45"/>
      <c r="BD330" s="46"/>
      <c r="BE330" s="40"/>
      <c r="BH330" s="50"/>
      <c r="BK330" s="51"/>
      <c r="BM330" s="52"/>
      <c r="BN330" s="53"/>
      <c r="BO330" s="53"/>
      <c r="BP330" s="53"/>
      <c r="BQ330" s="53"/>
      <c r="BR330" s="53"/>
      <c r="BS330" s="51"/>
      <c r="BT330" s="51"/>
      <c r="BU330" s="54"/>
      <c r="BV330" s="54"/>
      <c r="BX330" s="52"/>
      <c r="BZ330" s="55"/>
      <c r="CB330" s="55"/>
      <c r="CD330" s="56"/>
      <c r="CE330" s="57"/>
      <c r="CF330" s="59"/>
      <c r="CG330" s="54"/>
      <c r="CH330" s="59"/>
      <c r="CI330" s="58"/>
      <c r="CJ330" s="54"/>
      <c r="CK330" s="59"/>
      <c r="CL330" s="54"/>
      <c r="CM330" s="54"/>
      <c r="CN330" s="56"/>
      <c r="CT330" s="61"/>
    </row>
    <row r="331" spans="16:98" x14ac:dyDescent="0.35">
      <c r="P331" s="24"/>
      <c r="U331" s="28"/>
      <c r="W331" s="27"/>
      <c r="Y331" s="27"/>
      <c r="AA331" s="27"/>
      <c r="AS331" s="42"/>
      <c r="AT331" s="45"/>
      <c r="AV331" s="45"/>
      <c r="AX331" s="45"/>
      <c r="AZ331" s="45"/>
      <c r="BB331" s="45"/>
      <c r="BD331" s="46"/>
      <c r="BE331" s="40"/>
      <c r="BH331" s="50"/>
      <c r="BK331" s="51"/>
      <c r="BM331" s="52"/>
      <c r="BN331" s="53"/>
      <c r="BO331" s="53"/>
      <c r="BP331" s="53"/>
      <c r="BQ331" s="53"/>
      <c r="BR331" s="53"/>
      <c r="BS331" s="51"/>
      <c r="BT331" s="51"/>
      <c r="BU331" s="54"/>
      <c r="BV331" s="54"/>
      <c r="BX331" s="52"/>
      <c r="BZ331" s="55"/>
      <c r="CB331" s="55"/>
      <c r="CD331" s="56"/>
      <c r="CE331" s="57"/>
      <c r="CF331" s="59"/>
      <c r="CG331" s="54"/>
      <c r="CH331" s="59"/>
      <c r="CI331" s="58"/>
      <c r="CJ331" s="54"/>
      <c r="CK331" s="59"/>
      <c r="CL331" s="54"/>
      <c r="CM331" s="54"/>
      <c r="CN331" s="56"/>
      <c r="CT331" s="61"/>
    </row>
    <row r="332" spans="16:98" x14ac:dyDescent="0.35">
      <c r="P332" s="24"/>
      <c r="U332" s="28"/>
      <c r="W332" s="27"/>
      <c r="Y332" s="27"/>
      <c r="AA332" s="27"/>
      <c r="AS332" s="42"/>
      <c r="AT332" s="45"/>
      <c r="AV332" s="45"/>
      <c r="AX332" s="45"/>
      <c r="AZ332" s="45"/>
      <c r="BB332" s="45"/>
      <c r="BD332" s="46"/>
      <c r="BE332" s="40"/>
      <c r="BH332" s="50"/>
      <c r="BK332" s="51"/>
      <c r="BM332" s="52"/>
      <c r="BN332" s="53"/>
      <c r="BO332" s="53"/>
      <c r="BP332" s="53"/>
      <c r="BQ332" s="53"/>
      <c r="BR332" s="53"/>
      <c r="BS332" s="51"/>
      <c r="BT332" s="51"/>
      <c r="BU332" s="54"/>
      <c r="BV332" s="54"/>
      <c r="BX332" s="52"/>
      <c r="BZ332" s="55"/>
      <c r="CB332" s="55"/>
      <c r="CD332" s="56"/>
      <c r="CE332" s="57"/>
      <c r="CF332" s="59"/>
      <c r="CG332" s="54"/>
      <c r="CH332" s="59"/>
      <c r="CI332" s="58"/>
      <c r="CJ332" s="54"/>
      <c r="CK332" s="59"/>
      <c r="CL332" s="54"/>
      <c r="CM332" s="54"/>
      <c r="CN332" s="56"/>
      <c r="CT332" s="61"/>
    </row>
    <row r="333" spans="16:98" x14ac:dyDescent="0.35">
      <c r="P333" s="24"/>
      <c r="U333" s="28"/>
      <c r="W333" s="27"/>
      <c r="Y333" s="27"/>
      <c r="AA333" s="27"/>
      <c r="AS333" s="42"/>
      <c r="AT333" s="45"/>
      <c r="AV333" s="45"/>
      <c r="AX333" s="45"/>
      <c r="AZ333" s="45"/>
      <c r="BB333" s="45"/>
      <c r="BD333" s="46"/>
      <c r="BE333" s="40"/>
      <c r="BH333" s="50"/>
      <c r="BK333" s="51"/>
      <c r="BM333" s="52"/>
      <c r="BN333" s="53"/>
      <c r="BO333" s="53"/>
      <c r="BP333" s="53"/>
      <c r="BQ333" s="53"/>
      <c r="BR333" s="53"/>
      <c r="BS333" s="51"/>
      <c r="BT333" s="51"/>
      <c r="BU333" s="54"/>
      <c r="BV333" s="54"/>
      <c r="BX333" s="52"/>
      <c r="BZ333" s="55"/>
      <c r="CB333" s="55"/>
      <c r="CD333" s="56"/>
      <c r="CE333" s="57"/>
      <c r="CF333" s="59"/>
      <c r="CG333" s="54"/>
      <c r="CH333" s="59"/>
      <c r="CI333" s="58"/>
      <c r="CJ333" s="54"/>
      <c r="CK333" s="59"/>
      <c r="CL333" s="54"/>
      <c r="CM333" s="54"/>
      <c r="CN333" s="56"/>
      <c r="CT333" s="61"/>
    </row>
    <row r="334" spans="16:98" x14ac:dyDescent="0.35">
      <c r="P334" s="24"/>
      <c r="U334" s="28"/>
      <c r="W334" s="27"/>
      <c r="Y334" s="27"/>
      <c r="AA334" s="27"/>
      <c r="AS334" s="42"/>
      <c r="AT334" s="45"/>
      <c r="AV334" s="45"/>
      <c r="AX334" s="45"/>
      <c r="AZ334" s="45"/>
      <c r="BB334" s="45"/>
      <c r="BD334" s="46"/>
      <c r="BE334" s="40"/>
      <c r="BH334" s="50"/>
      <c r="BK334" s="51"/>
      <c r="BM334" s="52"/>
      <c r="BN334" s="53"/>
      <c r="BO334" s="53"/>
      <c r="BP334" s="53"/>
      <c r="BQ334" s="53"/>
      <c r="BR334" s="53"/>
      <c r="BS334" s="51"/>
      <c r="BT334" s="51"/>
      <c r="BU334" s="54"/>
      <c r="BV334" s="54"/>
      <c r="BX334" s="52"/>
      <c r="BZ334" s="55"/>
      <c r="CB334" s="55"/>
      <c r="CD334" s="56"/>
      <c r="CE334" s="57"/>
      <c r="CF334" s="59"/>
      <c r="CG334" s="54"/>
      <c r="CH334" s="59"/>
      <c r="CI334" s="58"/>
      <c r="CJ334" s="54"/>
      <c r="CK334" s="59"/>
      <c r="CL334" s="54"/>
      <c r="CM334" s="54"/>
      <c r="CN334" s="56"/>
      <c r="CT334" s="61"/>
    </row>
    <row r="335" spans="16:98" x14ac:dyDescent="0.35">
      <c r="P335" s="24"/>
      <c r="U335" s="28"/>
      <c r="W335" s="27"/>
      <c r="Y335" s="27"/>
      <c r="AA335" s="27"/>
      <c r="AS335" s="42"/>
      <c r="AT335" s="45"/>
      <c r="AV335" s="45"/>
      <c r="AX335" s="45"/>
      <c r="AZ335" s="45"/>
      <c r="BB335" s="45"/>
      <c r="BD335" s="46"/>
      <c r="BE335" s="40"/>
      <c r="BH335" s="50"/>
      <c r="BK335" s="51"/>
      <c r="BM335" s="52"/>
      <c r="BN335" s="53"/>
      <c r="BO335" s="53"/>
      <c r="BP335" s="53"/>
      <c r="BQ335" s="53"/>
      <c r="BR335" s="53"/>
      <c r="BS335" s="51"/>
      <c r="BT335" s="51"/>
      <c r="BU335" s="54"/>
      <c r="BV335" s="54"/>
      <c r="BX335" s="52"/>
      <c r="BZ335" s="55"/>
      <c r="CB335" s="55"/>
      <c r="CD335" s="56"/>
      <c r="CE335" s="57"/>
      <c r="CF335" s="59"/>
      <c r="CG335" s="54"/>
      <c r="CH335" s="59"/>
      <c r="CI335" s="58"/>
      <c r="CJ335" s="54"/>
      <c r="CK335" s="59"/>
      <c r="CL335" s="54"/>
      <c r="CM335" s="54"/>
      <c r="CN335" s="56"/>
      <c r="CT335" s="61"/>
    </row>
    <row r="336" spans="16:98" x14ac:dyDescent="0.35">
      <c r="P336" s="24"/>
      <c r="U336" s="28"/>
      <c r="W336" s="27"/>
      <c r="Y336" s="27"/>
      <c r="AA336" s="27"/>
      <c r="AS336" s="42"/>
      <c r="AT336" s="45"/>
      <c r="AV336" s="45"/>
      <c r="AX336" s="45"/>
      <c r="AZ336" s="45"/>
      <c r="BB336" s="45"/>
      <c r="BD336" s="46"/>
      <c r="BE336" s="40"/>
      <c r="BH336" s="50"/>
      <c r="BK336" s="51"/>
      <c r="BM336" s="52"/>
      <c r="BN336" s="53"/>
      <c r="BO336" s="53"/>
      <c r="BP336" s="53"/>
      <c r="BQ336" s="53"/>
      <c r="BR336" s="53"/>
      <c r="BS336" s="51"/>
      <c r="BT336" s="51"/>
      <c r="BU336" s="54"/>
      <c r="BV336" s="54"/>
      <c r="BX336" s="52"/>
      <c r="BZ336" s="55"/>
      <c r="CB336" s="55"/>
      <c r="CD336" s="56"/>
      <c r="CE336" s="57"/>
      <c r="CF336" s="59"/>
      <c r="CG336" s="54"/>
      <c r="CH336" s="59"/>
      <c r="CI336" s="58"/>
      <c r="CJ336" s="54"/>
      <c r="CK336" s="59"/>
      <c r="CL336" s="54"/>
      <c r="CM336" s="54"/>
      <c r="CN336" s="56"/>
      <c r="CT336" s="61"/>
    </row>
    <row r="337" spans="16:98" x14ac:dyDescent="0.35">
      <c r="P337" s="24"/>
      <c r="U337" s="28"/>
      <c r="W337" s="27"/>
      <c r="Y337" s="27"/>
      <c r="AA337" s="27"/>
      <c r="AS337" s="42"/>
      <c r="AT337" s="45"/>
      <c r="AV337" s="45"/>
      <c r="AX337" s="45"/>
      <c r="AZ337" s="45"/>
      <c r="BB337" s="45"/>
      <c r="BD337" s="46"/>
      <c r="BE337" s="40"/>
      <c r="BH337" s="50"/>
      <c r="BK337" s="51"/>
      <c r="BM337" s="52"/>
      <c r="BN337" s="53"/>
      <c r="BO337" s="53"/>
      <c r="BP337" s="53"/>
      <c r="BQ337" s="53"/>
      <c r="BR337" s="53"/>
      <c r="BS337" s="51"/>
      <c r="BT337" s="51"/>
      <c r="BU337" s="54"/>
      <c r="BV337" s="54"/>
      <c r="BX337" s="52"/>
      <c r="BZ337" s="55"/>
      <c r="CB337" s="55"/>
      <c r="CD337" s="56"/>
      <c r="CE337" s="57"/>
      <c r="CF337" s="59"/>
      <c r="CG337" s="54"/>
      <c r="CH337" s="59"/>
      <c r="CI337" s="58"/>
      <c r="CJ337" s="54"/>
      <c r="CK337" s="59"/>
      <c r="CL337" s="54"/>
      <c r="CM337" s="54"/>
      <c r="CN337" s="56"/>
      <c r="CT337" s="61"/>
    </row>
    <row r="338" spans="16:98" x14ac:dyDescent="0.35">
      <c r="P338" s="24"/>
      <c r="U338" s="28"/>
      <c r="W338" s="27"/>
      <c r="Y338" s="27"/>
      <c r="AA338" s="27"/>
      <c r="AS338" s="42"/>
      <c r="AT338" s="45"/>
      <c r="AV338" s="45"/>
      <c r="AX338" s="45"/>
      <c r="AZ338" s="45"/>
      <c r="BB338" s="45"/>
      <c r="BD338" s="46"/>
      <c r="BE338" s="40"/>
      <c r="BH338" s="50"/>
      <c r="BK338" s="51"/>
      <c r="BM338" s="52"/>
      <c r="BN338" s="53"/>
      <c r="BO338" s="53"/>
      <c r="BP338" s="53"/>
      <c r="BQ338" s="53"/>
      <c r="BR338" s="53"/>
      <c r="BS338" s="51"/>
      <c r="BT338" s="51"/>
      <c r="BU338" s="54"/>
      <c r="BV338" s="54"/>
      <c r="BX338" s="52"/>
      <c r="BZ338" s="55"/>
      <c r="CB338" s="55"/>
      <c r="CD338" s="56"/>
      <c r="CE338" s="57"/>
      <c r="CF338" s="59"/>
      <c r="CG338" s="54"/>
      <c r="CH338" s="59"/>
      <c r="CI338" s="58"/>
      <c r="CJ338" s="54"/>
      <c r="CK338" s="59"/>
      <c r="CL338" s="54"/>
      <c r="CM338" s="54"/>
      <c r="CN338" s="56"/>
      <c r="CT338" s="61"/>
    </row>
    <row r="339" spans="16:98" x14ac:dyDescent="0.35">
      <c r="P339" s="24"/>
      <c r="U339" s="28"/>
      <c r="W339" s="27"/>
      <c r="Y339" s="27"/>
      <c r="AA339" s="27"/>
      <c r="AS339" s="42"/>
      <c r="AT339" s="45"/>
      <c r="AV339" s="45"/>
      <c r="AX339" s="45"/>
      <c r="AZ339" s="45"/>
      <c r="BB339" s="45"/>
      <c r="BD339" s="46"/>
      <c r="BE339" s="40"/>
      <c r="BH339" s="50"/>
      <c r="BK339" s="51"/>
      <c r="BM339" s="52"/>
      <c r="BN339" s="53"/>
      <c r="BO339" s="53"/>
      <c r="BP339" s="53"/>
      <c r="BQ339" s="53"/>
      <c r="BR339" s="53"/>
      <c r="BS339" s="51"/>
      <c r="BT339" s="51"/>
      <c r="BU339" s="54"/>
      <c r="BV339" s="54"/>
      <c r="BX339" s="52"/>
      <c r="BZ339" s="55"/>
      <c r="CB339" s="55"/>
      <c r="CD339" s="56"/>
      <c r="CE339" s="57"/>
      <c r="CF339" s="59"/>
      <c r="CG339" s="54"/>
      <c r="CH339" s="59"/>
      <c r="CI339" s="58"/>
      <c r="CJ339" s="54"/>
      <c r="CK339" s="59"/>
      <c r="CL339" s="54"/>
      <c r="CM339" s="54"/>
      <c r="CN339" s="56"/>
      <c r="CT339" s="61"/>
    </row>
    <row r="340" spans="16:98" x14ac:dyDescent="0.35">
      <c r="P340" s="24"/>
      <c r="U340" s="28"/>
      <c r="W340" s="27"/>
      <c r="Y340" s="27"/>
      <c r="AA340" s="27"/>
      <c r="AS340" s="42"/>
      <c r="AT340" s="45"/>
      <c r="AV340" s="45"/>
      <c r="AX340" s="45"/>
      <c r="AZ340" s="45"/>
      <c r="BB340" s="45"/>
      <c r="BD340" s="46"/>
      <c r="BE340" s="40"/>
      <c r="BH340" s="50"/>
      <c r="BK340" s="51"/>
      <c r="BM340" s="52"/>
      <c r="BN340" s="53"/>
      <c r="BO340" s="53"/>
      <c r="BP340" s="53"/>
      <c r="BQ340" s="53"/>
      <c r="BR340" s="53"/>
      <c r="BS340" s="51"/>
      <c r="BT340" s="51"/>
      <c r="BU340" s="54"/>
      <c r="BV340" s="54"/>
      <c r="BX340" s="52"/>
      <c r="BZ340" s="55"/>
      <c r="CB340" s="55"/>
      <c r="CD340" s="56"/>
      <c r="CE340" s="57"/>
      <c r="CF340" s="59"/>
      <c r="CG340" s="54"/>
      <c r="CH340" s="59"/>
      <c r="CI340" s="58"/>
      <c r="CJ340" s="54"/>
      <c r="CK340" s="59"/>
      <c r="CL340" s="54"/>
      <c r="CM340" s="54"/>
      <c r="CN340" s="56"/>
      <c r="CT340" s="61"/>
    </row>
    <row r="341" spans="16:98" x14ac:dyDescent="0.35">
      <c r="P341" s="24"/>
      <c r="U341" s="28"/>
      <c r="W341" s="27"/>
      <c r="Y341" s="27"/>
      <c r="AA341" s="27"/>
      <c r="AS341" s="42"/>
      <c r="AT341" s="45"/>
      <c r="AV341" s="45"/>
      <c r="AX341" s="45"/>
      <c r="AZ341" s="45"/>
      <c r="BB341" s="45"/>
      <c r="BD341" s="46"/>
      <c r="BE341" s="40"/>
      <c r="BH341" s="50"/>
      <c r="BK341" s="51"/>
      <c r="BM341" s="52"/>
      <c r="BN341" s="53"/>
      <c r="BO341" s="53"/>
      <c r="BP341" s="53"/>
      <c r="BQ341" s="53"/>
      <c r="BR341" s="53"/>
      <c r="BS341" s="51"/>
      <c r="BT341" s="51"/>
      <c r="BU341" s="54"/>
      <c r="BV341" s="54"/>
      <c r="BX341" s="52"/>
      <c r="BZ341" s="55"/>
      <c r="CB341" s="55"/>
      <c r="CD341" s="56"/>
      <c r="CE341" s="57"/>
      <c r="CF341" s="59"/>
      <c r="CG341" s="54"/>
      <c r="CH341" s="59"/>
      <c r="CI341" s="58"/>
      <c r="CJ341" s="54"/>
      <c r="CK341" s="59"/>
      <c r="CL341" s="54"/>
      <c r="CM341" s="54"/>
      <c r="CN341" s="56"/>
      <c r="CT341" s="61"/>
    </row>
    <row r="342" spans="16:98" x14ac:dyDescent="0.35">
      <c r="P342" s="24"/>
      <c r="U342" s="28"/>
      <c r="W342" s="27"/>
      <c r="Y342" s="27"/>
      <c r="AA342" s="27"/>
      <c r="AS342" s="42"/>
      <c r="AT342" s="45"/>
      <c r="AV342" s="45"/>
      <c r="AX342" s="45"/>
      <c r="AZ342" s="45"/>
      <c r="BB342" s="45"/>
      <c r="BD342" s="46"/>
      <c r="BE342" s="40"/>
      <c r="BH342" s="50"/>
      <c r="BK342" s="51"/>
      <c r="BM342" s="52"/>
      <c r="BN342" s="53"/>
      <c r="BO342" s="53"/>
      <c r="BP342" s="53"/>
      <c r="BQ342" s="53"/>
      <c r="BR342" s="53"/>
      <c r="BS342" s="51"/>
      <c r="BT342" s="51"/>
      <c r="BU342" s="54"/>
      <c r="BV342" s="54"/>
      <c r="BX342" s="52"/>
      <c r="BZ342" s="55"/>
      <c r="CB342" s="55"/>
      <c r="CD342" s="56"/>
      <c r="CE342" s="57"/>
      <c r="CF342" s="59"/>
      <c r="CG342" s="54"/>
      <c r="CH342" s="59"/>
      <c r="CI342" s="58"/>
      <c r="CJ342" s="54"/>
      <c r="CK342" s="59"/>
      <c r="CL342" s="54"/>
      <c r="CM342" s="54"/>
      <c r="CN342" s="56"/>
      <c r="CT342" s="61"/>
    </row>
    <row r="343" spans="16:98" x14ac:dyDescent="0.35">
      <c r="P343" s="24"/>
      <c r="U343" s="28"/>
      <c r="W343" s="27"/>
      <c r="Y343" s="27"/>
      <c r="AA343" s="27"/>
      <c r="AS343" s="42"/>
      <c r="AT343" s="45"/>
      <c r="AV343" s="45"/>
      <c r="AX343" s="45"/>
      <c r="AZ343" s="45"/>
      <c r="BB343" s="45"/>
      <c r="BD343" s="46"/>
      <c r="BE343" s="40"/>
      <c r="BH343" s="50"/>
      <c r="BK343" s="51"/>
      <c r="BM343" s="52"/>
      <c r="BN343" s="53"/>
      <c r="BO343" s="53"/>
      <c r="BP343" s="53"/>
      <c r="BQ343" s="53"/>
      <c r="BR343" s="53"/>
      <c r="BS343" s="51"/>
      <c r="BT343" s="51"/>
      <c r="BU343" s="54"/>
      <c r="BV343" s="54"/>
      <c r="BX343" s="52"/>
      <c r="BZ343" s="55"/>
      <c r="CB343" s="55"/>
      <c r="CD343" s="56"/>
      <c r="CE343" s="57"/>
      <c r="CF343" s="59"/>
      <c r="CG343" s="54"/>
      <c r="CH343" s="59"/>
      <c r="CI343" s="58"/>
      <c r="CJ343" s="54"/>
      <c r="CK343" s="59"/>
      <c r="CL343" s="54"/>
      <c r="CM343" s="54"/>
      <c r="CN343" s="56"/>
      <c r="CT343" s="61"/>
    </row>
    <row r="344" spans="16:98" x14ac:dyDescent="0.35">
      <c r="P344" s="24"/>
      <c r="U344" s="28"/>
      <c r="W344" s="27"/>
      <c r="Y344" s="27"/>
      <c r="AA344" s="27"/>
      <c r="AS344" s="42"/>
      <c r="AT344" s="45"/>
      <c r="AV344" s="45"/>
      <c r="AX344" s="45"/>
      <c r="AZ344" s="45"/>
      <c r="BB344" s="45"/>
      <c r="BD344" s="46"/>
      <c r="BE344" s="40"/>
      <c r="BH344" s="50"/>
      <c r="BK344" s="51"/>
      <c r="BM344" s="52"/>
      <c r="BN344" s="53"/>
      <c r="BO344" s="53"/>
      <c r="BP344" s="53"/>
      <c r="BQ344" s="53"/>
      <c r="BR344" s="53"/>
      <c r="BS344" s="51"/>
      <c r="BT344" s="51"/>
      <c r="BU344" s="54"/>
      <c r="BV344" s="54"/>
      <c r="BX344" s="52"/>
      <c r="BZ344" s="55"/>
      <c r="CB344" s="55"/>
      <c r="CD344" s="56"/>
      <c r="CE344" s="57"/>
      <c r="CF344" s="59"/>
      <c r="CG344" s="54"/>
      <c r="CH344" s="59"/>
      <c r="CI344" s="58"/>
      <c r="CJ344" s="54"/>
      <c r="CK344" s="59"/>
      <c r="CL344" s="54"/>
      <c r="CM344" s="54"/>
      <c r="CN344" s="56"/>
      <c r="CT344" s="61"/>
    </row>
    <row r="345" spans="16:98" x14ac:dyDescent="0.35">
      <c r="P345" s="24"/>
      <c r="U345" s="28"/>
      <c r="W345" s="27"/>
      <c r="Y345" s="27"/>
      <c r="AA345" s="27"/>
      <c r="AS345" s="42"/>
      <c r="AT345" s="45"/>
      <c r="AV345" s="45"/>
      <c r="AX345" s="45"/>
      <c r="AZ345" s="45"/>
      <c r="BB345" s="45"/>
      <c r="BD345" s="46"/>
      <c r="BE345" s="40"/>
      <c r="BH345" s="50"/>
      <c r="BK345" s="51"/>
      <c r="BM345" s="52"/>
      <c r="BN345" s="53"/>
      <c r="BO345" s="53"/>
      <c r="BP345" s="53"/>
      <c r="BQ345" s="53"/>
      <c r="BR345" s="53"/>
      <c r="BS345" s="51"/>
      <c r="BT345" s="51"/>
      <c r="BU345" s="54"/>
      <c r="BV345" s="54"/>
      <c r="BX345" s="52"/>
      <c r="BZ345" s="55"/>
      <c r="CB345" s="55"/>
      <c r="CD345" s="56"/>
      <c r="CE345" s="57"/>
      <c r="CF345" s="59"/>
      <c r="CG345" s="54"/>
      <c r="CH345" s="59"/>
      <c r="CI345" s="58"/>
      <c r="CJ345" s="54"/>
      <c r="CK345" s="59"/>
      <c r="CL345" s="54"/>
      <c r="CM345" s="54"/>
      <c r="CN345" s="56"/>
      <c r="CT345" s="61"/>
    </row>
    <row r="346" spans="16:98" x14ac:dyDescent="0.35">
      <c r="P346" s="24"/>
      <c r="U346" s="28"/>
      <c r="W346" s="27"/>
      <c r="Y346" s="27"/>
      <c r="AA346" s="27"/>
      <c r="AS346" s="42"/>
      <c r="AT346" s="45"/>
      <c r="AV346" s="45"/>
      <c r="AX346" s="45"/>
      <c r="AZ346" s="45"/>
      <c r="BB346" s="45"/>
      <c r="BD346" s="46"/>
      <c r="BE346" s="40"/>
      <c r="BH346" s="50"/>
      <c r="BK346" s="51"/>
      <c r="BM346" s="52"/>
      <c r="BN346" s="53"/>
      <c r="BO346" s="53"/>
      <c r="BP346" s="53"/>
      <c r="BQ346" s="53"/>
      <c r="BR346" s="53"/>
      <c r="BS346" s="51"/>
      <c r="BT346" s="51"/>
      <c r="BU346" s="54"/>
      <c r="BV346" s="54"/>
      <c r="BX346" s="52"/>
      <c r="BZ346" s="55"/>
      <c r="CB346" s="55"/>
      <c r="CD346" s="56"/>
      <c r="CE346" s="57"/>
      <c r="CF346" s="59"/>
      <c r="CG346" s="54"/>
      <c r="CH346" s="59"/>
      <c r="CI346" s="58"/>
      <c r="CJ346" s="54"/>
      <c r="CK346" s="59"/>
      <c r="CL346" s="54"/>
      <c r="CM346" s="54"/>
      <c r="CN346" s="56"/>
      <c r="CT346" s="61"/>
    </row>
    <row r="347" spans="16:98" x14ac:dyDescent="0.35">
      <c r="P347" s="24"/>
      <c r="U347" s="28"/>
      <c r="W347" s="27"/>
      <c r="Y347" s="27"/>
      <c r="AA347" s="27"/>
      <c r="AS347" s="42"/>
      <c r="AT347" s="45"/>
      <c r="AV347" s="45"/>
      <c r="AX347" s="45"/>
      <c r="AZ347" s="45"/>
      <c r="BB347" s="45"/>
      <c r="BD347" s="46"/>
      <c r="BE347" s="40"/>
      <c r="BH347" s="50"/>
      <c r="BK347" s="51"/>
      <c r="BM347" s="52"/>
      <c r="BN347" s="53"/>
      <c r="BO347" s="53"/>
      <c r="BP347" s="53"/>
      <c r="BQ347" s="53"/>
      <c r="BR347" s="53"/>
      <c r="BS347" s="51"/>
      <c r="BT347" s="51"/>
      <c r="BU347" s="54"/>
      <c r="BV347" s="54"/>
      <c r="BX347" s="52"/>
      <c r="BZ347" s="55"/>
      <c r="CB347" s="55"/>
      <c r="CD347" s="56"/>
      <c r="CE347" s="57"/>
      <c r="CF347" s="59"/>
      <c r="CG347" s="54"/>
      <c r="CH347" s="59"/>
      <c r="CI347" s="58"/>
      <c r="CJ347" s="54"/>
      <c r="CK347" s="59"/>
      <c r="CL347" s="54"/>
      <c r="CM347" s="54"/>
      <c r="CN347" s="56"/>
      <c r="CT347" s="61"/>
    </row>
    <row r="348" spans="16:98" x14ac:dyDescent="0.35">
      <c r="P348" s="24"/>
      <c r="U348" s="28"/>
      <c r="W348" s="27"/>
      <c r="Y348" s="27"/>
      <c r="AA348" s="27"/>
      <c r="AS348" s="42"/>
      <c r="AT348" s="45"/>
      <c r="AV348" s="45"/>
      <c r="AX348" s="45"/>
      <c r="AZ348" s="45"/>
      <c r="BB348" s="45"/>
      <c r="BD348" s="46"/>
      <c r="BE348" s="40"/>
      <c r="BH348" s="50"/>
      <c r="BK348" s="51"/>
      <c r="BM348" s="52"/>
      <c r="BN348" s="53"/>
      <c r="BO348" s="53"/>
      <c r="BP348" s="53"/>
      <c r="BQ348" s="53"/>
      <c r="BR348" s="53"/>
      <c r="BS348" s="51"/>
      <c r="BT348" s="51"/>
      <c r="BU348" s="54"/>
      <c r="BV348" s="54"/>
      <c r="BX348" s="52"/>
      <c r="BZ348" s="55"/>
      <c r="CB348" s="55"/>
      <c r="CD348" s="56"/>
      <c r="CE348" s="57"/>
      <c r="CF348" s="59"/>
      <c r="CG348" s="54"/>
      <c r="CH348" s="59"/>
      <c r="CI348" s="58"/>
      <c r="CJ348" s="54"/>
      <c r="CK348" s="59"/>
      <c r="CL348" s="54"/>
      <c r="CM348" s="54"/>
      <c r="CN348" s="56"/>
      <c r="CT348" s="61"/>
    </row>
    <row r="349" spans="16:98" x14ac:dyDescent="0.35">
      <c r="P349" s="24"/>
      <c r="U349" s="28"/>
      <c r="W349" s="27"/>
      <c r="Y349" s="27"/>
      <c r="AA349" s="27"/>
      <c r="AS349" s="42"/>
      <c r="AT349" s="45"/>
      <c r="AV349" s="45"/>
      <c r="AX349" s="45"/>
      <c r="AZ349" s="45"/>
      <c r="BB349" s="45"/>
      <c r="BD349" s="46"/>
      <c r="BE349" s="40"/>
      <c r="BH349" s="50"/>
      <c r="BK349" s="51"/>
      <c r="BM349" s="52"/>
      <c r="BN349" s="53"/>
      <c r="BO349" s="53"/>
      <c r="BP349" s="53"/>
      <c r="BQ349" s="53"/>
      <c r="BR349" s="53"/>
      <c r="BS349" s="51"/>
      <c r="BT349" s="51"/>
      <c r="BU349" s="54"/>
      <c r="BV349" s="54"/>
      <c r="BX349" s="52"/>
      <c r="BZ349" s="55"/>
      <c r="CB349" s="55"/>
      <c r="CD349" s="56"/>
      <c r="CE349" s="57"/>
      <c r="CF349" s="59"/>
      <c r="CG349" s="54"/>
      <c r="CH349" s="59"/>
      <c r="CI349" s="58"/>
      <c r="CJ349" s="54"/>
      <c r="CK349" s="59"/>
      <c r="CL349" s="54"/>
      <c r="CM349" s="54"/>
      <c r="CN349" s="56"/>
      <c r="CT349" s="61"/>
    </row>
    <row r="350" spans="16:98" x14ac:dyDescent="0.35">
      <c r="P350" s="24"/>
      <c r="U350" s="28"/>
      <c r="W350" s="27"/>
      <c r="Y350" s="27"/>
      <c r="AA350" s="27"/>
      <c r="AS350" s="42"/>
      <c r="AT350" s="45"/>
      <c r="AV350" s="45"/>
      <c r="AX350" s="45"/>
      <c r="AZ350" s="45"/>
      <c r="BB350" s="45"/>
      <c r="BD350" s="46"/>
      <c r="BE350" s="40"/>
      <c r="BH350" s="50"/>
      <c r="BK350" s="51"/>
      <c r="BM350" s="52"/>
      <c r="BN350" s="53"/>
      <c r="BO350" s="53"/>
      <c r="BP350" s="53"/>
      <c r="BQ350" s="53"/>
      <c r="BR350" s="53"/>
      <c r="BS350" s="51"/>
      <c r="BT350" s="51"/>
      <c r="BU350" s="54"/>
      <c r="BV350" s="54"/>
      <c r="BX350" s="52"/>
      <c r="BZ350" s="55"/>
      <c r="CB350" s="55"/>
      <c r="CD350" s="56"/>
      <c r="CE350" s="57"/>
      <c r="CF350" s="59"/>
      <c r="CG350" s="54"/>
      <c r="CH350" s="59"/>
      <c r="CI350" s="58"/>
      <c r="CJ350" s="54"/>
      <c r="CK350" s="59"/>
      <c r="CL350" s="54"/>
      <c r="CM350" s="54"/>
      <c r="CN350" s="56"/>
      <c r="CT350" s="61"/>
    </row>
    <row r="351" spans="16:98" x14ac:dyDescent="0.35">
      <c r="P351" s="24"/>
      <c r="U351" s="28"/>
      <c r="W351" s="27"/>
      <c r="Y351" s="27"/>
      <c r="AA351" s="27"/>
      <c r="AS351" s="42"/>
      <c r="AT351" s="45"/>
      <c r="AV351" s="45"/>
      <c r="AX351" s="45"/>
      <c r="AZ351" s="45"/>
      <c r="BB351" s="45"/>
      <c r="BD351" s="46"/>
      <c r="BE351" s="40"/>
      <c r="BH351" s="50"/>
      <c r="BK351" s="51"/>
      <c r="BM351" s="52"/>
      <c r="BN351" s="53"/>
      <c r="BO351" s="53"/>
      <c r="BP351" s="53"/>
      <c r="BQ351" s="53"/>
      <c r="BR351" s="53"/>
      <c r="BS351" s="51"/>
      <c r="BT351" s="51"/>
      <c r="BU351" s="54"/>
      <c r="BV351" s="54"/>
      <c r="BX351" s="52"/>
      <c r="BZ351" s="55"/>
      <c r="CB351" s="55"/>
      <c r="CD351" s="56"/>
      <c r="CE351" s="57"/>
      <c r="CF351" s="59"/>
      <c r="CG351" s="54"/>
      <c r="CH351" s="59"/>
      <c r="CI351" s="58"/>
      <c r="CJ351" s="54"/>
      <c r="CK351" s="59"/>
      <c r="CL351" s="54"/>
      <c r="CM351" s="54"/>
      <c r="CN351" s="56"/>
      <c r="CT351" s="61"/>
    </row>
    <row r="352" spans="16:98" x14ac:dyDescent="0.35">
      <c r="P352" s="24"/>
      <c r="U352" s="28"/>
      <c r="W352" s="27"/>
      <c r="Y352" s="27"/>
      <c r="AA352" s="27"/>
      <c r="AS352" s="42"/>
      <c r="AT352" s="45"/>
      <c r="AV352" s="45"/>
      <c r="AX352" s="45"/>
      <c r="AZ352" s="45"/>
      <c r="BB352" s="45"/>
      <c r="BD352" s="46"/>
      <c r="BE352" s="40"/>
      <c r="BH352" s="50"/>
      <c r="BK352" s="51"/>
      <c r="BM352" s="52"/>
      <c r="BN352" s="53"/>
      <c r="BO352" s="53"/>
      <c r="BP352" s="53"/>
      <c r="BQ352" s="53"/>
      <c r="BR352" s="53"/>
      <c r="BS352" s="51"/>
      <c r="BT352" s="51"/>
      <c r="BU352" s="54"/>
      <c r="BV352" s="54"/>
      <c r="BX352" s="52"/>
      <c r="BZ352" s="55"/>
      <c r="CB352" s="55"/>
      <c r="CD352" s="56"/>
      <c r="CE352" s="57"/>
      <c r="CF352" s="59"/>
      <c r="CG352" s="54"/>
      <c r="CH352" s="59"/>
      <c r="CI352" s="58"/>
      <c r="CJ352" s="54"/>
      <c r="CK352" s="59"/>
      <c r="CL352" s="54"/>
      <c r="CM352" s="54"/>
      <c r="CN352" s="56"/>
      <c r="CT352" s="61"/>
    </row>
    <row r="353" spans="16:98" x14ac:dyDescent="0.35">
      <c r="P353" s="24"/>
      <c r="U353" s="28"/>
      <c r="W353" s="27"/>
      <c r="Y353" s="27"/>
      <c r="AA353" s="27"/>
      <c r="AS353" s="42"/>
      <c r="AT353" s="45"/>
      <c r="AV353" s="45"/>
      <c r="AX353" s="45"/>
      <c r="AZ353" s="45"/>
      <c r="BB353" s="45"/>
      <c r="BD353" s="46"/>
      <c r="BE353" s="40"/>
      <c r="BH353" s="50"/>
      <c r="BK353" s="51"/>
      <c r="BM353" s="52"/>
      <c r="BN353" s="53"/>
      <c r="BO353" s="53"/>
      <c r="BP353" s="53"/>
      <c r="BQ353" s="53"/>
      <c r="BR353" s="53"/>
      <c r="BS353" s="51"/>
      <c r="BT353" s="51"/>
      <c r="BU353" s="54"/>
      <c r="BV353" s="54"/>
      <c r="BX353" s="52"/>
      <c r="BZ353" s="55"/>
      <c r="CB353" s="55"/>
      <c r="CD353" s="56"/>
      <c r="CE353" s="57"/>
      <c r="CF353" s="59"/>
      <c r="CG353" s="54"/>
      <c r="CH353" s="59"/>
      <c r="CI353" s="58"/>
      <c r="CJ353" s="54"/>
      <c r="CK353" s="59"/>
      <c r="CL353" s="54"/>
      <c r="CM353" s="54"/>
      <c r="CN353" s="56"/>
      <c r="CT353" s="61"/>
    </row>
    <row r="354" spans="16:98" x14ac:dyDescent="0.35">
      <c r="P354" s="24"/>
      <c r="U354" s="28"/>
      <c r="W354" s="27"/>
      <c r="Y354" s="27"/>
      <c r="AA354" s="27"/>
      <c r="AS354" s="42"/>
      <c r="AT354" s="45"/>
      <c r="AV354" s="45"/>
      <c r="AX354" s="45"/>
      <c r="AZ354" s="45"/>
      <c r="BB354" s="45"/>
      <c r="BD354" s="46"/>
      <c r="BE354" s="40"/>
      <c r="BH354" s="50"/>
      <c r="BK354" s="51"/>
      <c r="BM354" s="52"/>
      <c r="BN354" s="53"/>
      <c r="BO354" s="53"/>
      <c r="BP354" s="53"/>
      <c r="BQ354" s="53"/>
      <c r="BR354" s="53"/>
      <c r="BS354" s="51"/>
      <c r="BT354" s="51"/>
      <c r="BU354" s="54"/>
      <c r="BV354" s="54"/>
      <c r="BX354" s="52"/>
      <c r="BZ354" s="55"/>
      <c r="CB354" s="55"/>
      <c r="CD354" s="56"/>
      <c r="CE354" s="57"/>
      <c r="CF354" s="59"/>
      <c r="CG354" s="54"/>
      <c r="CH354" s="59"/>
      <c r="CI354" s="58"/>
      <c r="CJ354" s="54"/>
      <c r="CK354" s="59"/>
      <c r="CL354" s="54"/>
      <c r="CM354" s="54"/>
      <c r="CN354" s="56"/>
      <c r="CT354" s="61"/>
    </row>
    <row r="355" spans="16:98" x14ac:dyDescent="0.35">
      <c r="P355" s="24"/>
      <c r="U355" s="28"/>
      <c r="W355" s="27"/>
      <c r="Y355" s="27"/>
      <c r="AA355" s="27"/>
      <c r="AS355" s="42"/>
      <c r="AT355" s="45"/>
      <c r="AV355" s="45"/>
      <c r="AX355" s="45"/>
      <c r="AZ355" s="45"/>
      <c r="BB355" s="45"/>
      <c r="BD355" s="46"/>
      <c r="BE355" s="40"/>
      <c r="BH355" s="50"/>
      <c r="BK355" s="51"/>
      <c r="BM355" s="52"/>
      <c r="BN355" s="53"/>
      <c r="BO355" s="53"/>
      <c r="BP355" s="53"/>
      <c r="BQ355" s="53"/>
      <c r="BR355" s="53"/>
      <c r="BS355" s="51"/>
      <c r="BT355" s="51"/>
      <c r="BU355" s="54"/>
      <c r="BV355" s="54"/>
      <c r="BX355" s="52"/>
      <c r="BZ355" s="55"/>
      <c r="CB355" s="55"/>
      <c r="CD355" s="56"/>
      <c r="CE355" s="57"/>
      <c r="CF355" s="59"/>
      <c r="CG355" s="54"/>
      <c r="CH355" s="59"/>
      <c r="CI355" s="58"/>
      <c r="CJ355" s="54"/>
      <c r="CK355" s="59"/>
      <c r="CL355" s="54"/>
      <c r="CM355" s="54"/>
      <c r="CN355" s="56"/>
      <c r="CT355" s="61"/>
    </row>
    <row r="356" spans="16:98" x14ac:dyDescent="0.35">
      <c r="P356" s="24"/>
      <c r="U356" s="28"/>
      <c r="W356" s="27"/>
      <c r="Y356" s="27"/>
      <c r="AA356" s="27"/>
      <c r="AS356" s="42"/>
      <c r="AT356" s="45"/>
      <c r="AV356" s="45"/>
      <c r="AX356" s="45"/>
      <c r="AZ356" s="45"/>
      <c r="BB356" s="45"/>
      <c r="BD356" s="46"/>
      <c r="BE356" s="40"/>
      <c r="BH356" s="50"/>
      <c r="BK356" s="51"/>
      <c r="BM356" s="52"/>
      <c r="BN356" s="53"/>
      <c r="BO356" s="53"/>
      <c r="BP356" s="53"/>
      <c r="BQ356" s="53"/>
      <c r="BR356" s="53"/>
      <c r="BS356" s="51"/>
      <c r="BT356" s="51"/>
      <c r="BU356" s="54"/>
      <c r="BV356" s="54"/>
      <c r="BX356" s="52"/>
      <c r="BZ356" s="55"/>
      <c r="CB356" s="55"/>
      <c r="CD356" s="56"/>
      <c r="CE356" s="57"/>
      <c r="CF356" s="59"/>
      <c r="CG356" s="54"/>
      <c r="CH356" s="59"/>
      <c r="CI356" s="58"/>
      <c r="CJ356" s="54"/>
      <c r="CK356" s="59"/>
      <c r="CL356" s="54"/>
      <c r="CM356" s="54"/>
      <c r="CN356" s="56"/>
      <c r="CT356" s="61"/>
    </row>
    <row r="357" spans="16:98" x14ac:dyDescent="0.35">
      <c r="P357" s="24"/>
      <c r="U357" s="28"/>
      <c r="W357" s="27"/>
      <c r="Y357" s="27"/>
      <c r="AA357" s="27"/>
      <c r="AS357" s="42"/>
      <c r="AT357" s="45"/>
      <c r="AV357" s="45"/>
      <c r="AX357" s="45"/>
      <c r="AZ357" s="45"/>
      <c r="BB357" s="45"/>
      <c r="BD357" s="46"/>
      <c r="BE357" s="40"/>
      <c r="BH357" s="50"/>
      <c r="BK357" s="51"/>
      <c r="BM357" s="52"/>
      <c r="BN357" s="53"/>
      <c r="BO357" s="53"/>
      <c r="BP357" s="53"/>
      <c r="BQ357" s="53"/>
      <c r="BR357" s="53"/>
      <c r="BS357" s="51"/>
      <c r="BT357" s="51"/>
      <c r="BU357" s="54"/>
      <c r="BV357" s="54"/>
      <c r="BX357" s="52"/>
      <c r="BZ357" s="55"/>
      <c r="CB357" s="55"/>
      <c r="CD357" s="56"/>
      <c r="CE357" s="57"/>
      <c r="CF357" s="59"/>
      <c r="CG357" s="54"/>
      <c r="CH357" s="59"/>
      <c r="CI357" s="58"/>
      <c r="CJ357" s="54"/>
      <c r="CK357" s="59"/>
      <c r="CL357" s="54"/>
      <c r="CM357" s="54"/>
      <c r="CN357" s="56"/>
      <c r="CT357" s="61"/>
    </row>
    <row r="358" spans="16:98" x14ac:dyDescent="0.35">
      <c r="P358" s="24"/>
      <c r="U358" s="28"/>
      <c r="W358" s="27"/>
      <c r="Y358" s="27"/>
      <c r="AA358" s="27"/>
      <c r="AS358" s="42"/>
      <c r="AT358" s="45"/>
      <c r="AV358" s="45"/>
      <c r="AX358" s="45"/>
      <c r="AZ358" s="45"/>
      <c r="BB358" s="45"/>
      <c r="BD358" s="46"/>
      <c r="BE358" s="40"/>
      <c r="BH358" s="50"/>
      <c r="BK358" s="51"/>
      <c r="BM358" s="52"/>
      <c r="BN358" s="53"/>
      <c r="BO358" s="53"/>
      <c r="BP358" s="53"/>
      <c r="BQ358" s="53"/>
      <c r="BR358" s="53"/>
      <c r="BS358" s="51"/>
      <c r="BT358" s="51"/>
      <c r="BU358" s="54"/>
      <c r="BV358" s="54"/>
      <c r="BX358" s="52"/>
      <c r="BZ358" s="55"/>
      <c r="CB358" s="55"/>
      <c r="CD358" s="56"/>
      <c r="CE358" s="57"/>
      <c r="CF358" s="59"/>
      <c r="CG358" s="54"/>
      <c r="CH358" s="59"/>
      <c r="CI358" s="58"/>
      <c r="CJ358" s="54"/>
      <c r="CK358" s="59"/>
      <c r="CL358" s="54"/>
      <c r="CM358" s="54"/>
      <c r="CN358" s="56"/>
      <c r="CT358" s="61"/>
    </row>
    <row r="359" spans="16:98" x14ac:dyDescent="0.35">
      <c r="P359" s="24"/>
      <c r="U359" s="28"/>
      <c r="W359" s="27"/>
      <c r="Y359" s="27"/>
      <c r="AA359" s="27"/>
      <c r="AS359" s="42"/>
      <c r="AT359" s="45"/>
      <c r="AV359" s="45"/>
      <c r="AX359" s="45"/>
      <c r="AZ359" s="45"/>
      <c r="BB359" s="45"/>
      <c r="BD359" s="46"/>
      <c r="BE359" s="40"/>
      <c r="BH359" s="50"/>
      <c r="BK359" s="51"/>
      <c r="BM359" s="52"/>
      <c r="BN359" s="53"/>
      <c r="BO359" s="53"/>
      <c r="BP359" s="53"/>
      <c r="BQ359" s="53"/>
      <c r="BR359" s="53"/>
      <c r="BS359" s="51"/>
      <c r="BT359" s="51"/>
      <c r="BU359" s="54"/>
      <c r="BV359" s="54"/>
      <c r="BX359" s="52"/>
      <c r="BZ359" s="55"/>
      <c r="CB359" s="55"/>
      <c r="CD359" s="56"/>
      <c r="CE359" s="57"/>
      <c r="CF359" s="59"/>
      <c r="CG359" s="54"/>
      <c r="CH359" s="59"/>
      <c r="CI359" s="58"/>
      <c r="CJ359" s="54"/>
      <c r="CK359" s="59"/>
      <c r="CL359" s="54"/>
      <c r="CM359" s="54"/>
      <c r="CN359" s="56"/>
      <c r="CT359" s="61"/>
    </row>
    <row r="360" spans="16:98" x14ac:dyDescent="0.35">
      <c r="P360" s="24"/>
      <c r="U360" s="28"/>
      <c r="W360" s="27"/>
      <c r="Y360" s="27"/>
      <c r="AA360" s="27"/>
      <c r="AS360" s="42"/>
      <c r="AT360" s="45"/>
      <c r="AV360" s="45"/>
      <c r="AX360" s="45"/>
      <c r="AZ360" s="45"/>
      <c r="BB360" s="45"/>
      <c r="BD360" s="46"/>
      <c r="BE360" s="40"/>
      <c r="BH360" s="50"/>
      <c r="BK360" s="51"/>
      <c r="BM360" s="52"/>
      <c r="BN360" s="53"/>
      <c r="BO360" s="53"/>
      <c r="BP360" s="53"/>
      <c r="BQ360" s="53"/>
      <c r="BR360" s="53"/>
      <c r="BS360" s="51"/>
      <c r="BT360" s="51"/>
      <c r="BU360" s="54"/>
      <c r="BV360" s="54"/>
      <c r="BX360" s="52"/>
      <c r="BZ360" s="55"/>
      <c r="CB360" s="55"/>
      <c r="CD360" s="56"/>
      <c r="CE360" s="57"/>
      <c r="CF360" s="59"/>
      <c r="CG360" s="54"/>
      <c r="CH360" s="59"/>
      <c r="CI360" s="58"/>
      <c r="CJ360" s="54"/>
      <c r="CK360" s="59"/>
      <c r="CL360" s="54"/>
      <c r="CM360" s="54"/>
      <c r="CN360" s="56"/>
      <c r="CT360" s="61"/>
    </row>
    <row r="361" spans="16:98" x14ac:dyDescent="0.35">
      <c r="P361" s="24"/>
      <c r="U361" s="28"/>
      <c r="W361" s="27"/>
      <c r="Y361" s="27"/>
      <c r="AA361" s="27"/>
      <c r="AS361" s="42"/>
      <c r="AT361" s="45"/>
      <c r="AV361" s="45"/>
      <c r="AX361" s="45"/>
      <c r="AZ361" s="45"/>
      <c r="BB361" s="45"/>
      <c r="BD361" s="46"/>
      <c r="BE361" s="40"/>
      <c r="BH361" s="50"/>
      <c r="BK361" s="51"/>
      <c r="BM361" s="52"/>
      <c r="BN361" s="53"/>
      <c r="BO361" s="53"/>
      <c r="BP361" s="53"/>
      <c r="BQ361" s="53"/>
      <c r="BR361" s="53"/>
      <c r="BS361" s="51"/>
      <c r="BT361" s="51"/>
      <c r="BU361" s="54"/>
      <c r="BV361" s="54"/>
      <c r="BX361" s="52"/>
      <c r="BZ361" s="55"/>
      <c r="CB361" s="55"/>
      <c r="CD361" s="56"/>
      <c r="CE361" s="57"/>
      <c r="CF361" s="59"/>
      <c r="CG361" s="54"/>
      <c r="CH361" s="59"/>
      <c r="CI361" s="58"/>
      <c r="CJ361" s="54"/>
      <c r="CK361" s="59"/>
      <c r="CL361" s="54"/>
      <c r="CM361" s="54"/>
      <c r="CN361" s="56"/>
      <c r="CT361" s="61"/>
    </row>
    <row r="362" spans="16:98" x14ac:dyDescent="0.35">
      <c r="P362" s="24"/>
      <c r="U362" s="28"/>
      <c r="W362" s="27"/>
      <c r="Y362" s="27"/>
      <c r="AA362" s="27"/>
      <c r="AS362" s="42"/>
      <c r="AT362" s="45"/>
      <c r="AV362" s="45"/>
      <c r="AX362" s="45"/>
      <c r="AZ362" s="45"/>
      <c r="BB362" s="45"/>
      <c r="BD362" s="46"/>
      <c r="BE362" s="40"/>
      <c r="BH362" s="50"/>
      <c r="BK362" s="51"/>
      <c r="BM362" s="52"/>
      <c r="BN362" s="53"/>
      <c r="BO362" s="53"/>
      <c r="BP362" s="53"/>
      <c r="BQ362" s="53"/>
      <c r="BR362" s="53"/>
      <c r="BS362" s="51"/>
      <c r="BT362" s="51"/>
      <c r="BU362" s="54"/>
      <c r="BV362" s="54"/>
      <c r="BX362" s="52"/>
      <c r="BZ362" s="55"/>
      <c r="CB362" s="55"/>
      <c r="CD362" s="56"/>
      <c r="CE362" s="57"/>
      <c r="CF362" s="59"/>
      <c r="CG362" s="54"/>
      <c r="CH362" s="59"/>
      <c r="CI362" s="58"/>
      <c r="CJ362" s="54"/>
      <c r="CK362" s="59"/>
      <c r="CL362" s="54"/>
      <c r="CM362" s="54"/>
      <c r="CN362" s="56"/>
      <c r="CT362" s="61"/>
    </row>
    <row r="363" spans="16:98" x14ac:dyDescent="0.35">
      <c r="P363" s="24"/>
      <c r="U363" s="28"/>
      <c r="W363" s="27"/>
      <c r="Y363" s="27"/>
      <c r="AA363" s="27"/>
      <c r="AS363" s="42"/>
      <c r="AT363" s="45"/>
      <c r="AV363" s="45"/>
      <c r="AX363" s="45"/>
      <c r="AZ363" s="45"/>
      <c r="BB363" s="45"/>
      <c r="BD363" s="46"/>
      <c r="BE363" s="40"/>
      <c r="BH363" s="50"/>
      <c r="BK363" s="51"/>
      <c r="BM363" s="52"/>
      <c r="BN363" s="53"/>
      <c r="BO363" s="53"/>
      <c r="BP363" s="53"/>
      <c r="BQ363" s="53"/>
      <c r="BR363" s="53"/>
      <c r="BS363" s="51"/>
      <c r="BT363" s="51"/>
      <c r="BU363" s="54"/>
      <c r="BV363" s="54"/>
      <c r="BX363" s="52"/>
      <c r="BZ363" s="55"/>
      <c r="CB363" s="55"/>
      <c r="CD363" s="56"/>
      <c r="CE363" s="57"/>
      <c r="CF363" s="59"/>
      <c r="CG363" s="54"/>
      <c r="CH363" s="59"/>
      <c r="CI363" s="58"/>
      <c r="CJ363" s="54"/>
      <c r="CK363" s="59"/>
      <c r="CL363" s="54"/>
      <c r="CM363" s="54"/>
      <c r="CN363" s="56"/>
      <c r="CT363" s="61"/>
    </row>
    <row r="364" spans="16:98" x14ac:dyDescent="0.35">
      <c r="P364" s="24"/>
      <c r="U364" s="28"/>
      <c r="W364" s="27"/>
      <c r="Y364" s="27"/>
      <c r="AA364" s="27"/>
      <c r="AS364" s="42"/>
      <c r="AT364" s="45"/>
      <c r="AV364" s="45"/>
      <c r="AX364" s="45"/>
      <c r="AZ364" s="45"/>
      <c r="BB364" s="45"/>
      <c r="BD364" s="46"/>
      <c r="BE364" s="40"/>
      <c r="BH364" s="50"/>
      <c r="BK364" s="51"/>
      <c r="BM364" s="52"/>
      <c r="BN364" s="53"/>
      <c r="BO364" s="53"/>
      <c r="BP364" s="53"/>
      <c r="BQ364" s="53"/>
      <c r="BR364" s="53"/>
      <c r="BS364" s="51"/>
      <c r="BT364" s="51"/>
      <c r="BU364" s="54"/>
      <c r="BV364" s="54"/>
      <c r="BX364" s="52"/>
      <c r="BZ364" s="55"/>
      <c r="CB364" s="55"/>
      <c r="CD364" s="56"/>
      <c r="CE364" s="57"/>
      <c r="CF364" s="59"/>
      <c r="CG364" s="54"/>
      <c r="CH364" s="59"/>
      <c r="CI364" s="58"/>
      <c r="CJ364" s="54"/>
      <c r="CK364" s="59"/>
      <c r="CL364" s="54"/>
      <c r="CM364" s="54"/>
      <c r="CN364" s="56"/>
      <c r="CT364" s="61"/>
    </row>
    <row r="365" spans="16:98" x14ac:dyDescent="0.35">
      <c r="P365" s="24"/>
      <c r="U365" s="28"/>
      <c r="W365" s="27"/>
      <c r="Y365" s="27"/>
      <c r="AA365" s="27"/>
      <c r="AS365" s="42"/>
      <c r="AT365" s="45"/>
      <c r="AV365" s="45"/>
      <c r="AX365" s="45"/>
      <c r="AZ365" s="45"/>
      <c r="BB365" s="45"/>
      <c r="BD365" s="46"/>
      <c r="BE365" s="40"/>
      <c r="BH365" s="50"/>
      <c r="BK365" s="51"/>
      <c r="BM365" s="52"/>
      <c r="BN365" s="53"/>
      <c r="BO365" s="53"/>
      <c r="BP365" s="53"/>
      <c r="BQ365" s="53"/>
      <c r="BR365" s="53"/>
      <c r="BS365" s="51"/>
      <c r="BT365" s="51"/>
      <c r="BU365" s="54"/>
      <c r="BV365" s="54"/>
      <c r="BX365" s="52"/>
      <c r="BZ365" s="55"/>
      <c r="CB365" s="55"/>
      <c r="CD365" s="56"/>
      <c r="CE365" s="57"/>
      <c r="CF365" s="59"/>
      <c r="CG365" s="54"/>
      <c r="CH365" s="59"/>
      <c r="CI365" s="58"/>
      <c r="CJ365" s="54"/>
      <c r="CK365" s="59"/>
      <c r="CL365" s="54"/>
      <c r="CM365" s="54"/>
      <c r="CN365" s="56"/>
      <c r="CT365" s="61"/>
    </row>
    <row r="366" spans="16:98" x14ac:dyDescent="0.35">
      <c r="P366" s="24"/>
      <c r="U366" s="28"/>
      <c r="W366" s="27"/>
      <c r="Y366" s="27"/>
      <c r="AA366" s="27"/>
      <c r="AS366" s="42"/>
      <c r="AT366" s="45"/>
      <c r="AV366" s="45"/>
      <c r="AX366" s="45"/>
      <c r="AZ366" s="45"/>
      <c r="BB366" s="45"/>
      <c r="BD366" s="46"/>
      <c r="BE366" s="40"/>
      <c r="BH366" s="50"/>
      <c r="BK366" s="51"/>
      <c r="BM366" s="52"/>
      <c r="BN366" s="53"/>
      <c r="BO366" s="53"/>
      <c r="BP366" s="53"/>
      <c r="BQ366" s="53"/>
      <c r="BR366" s="53"/>
      <c r="BS366" s="51"/>
      <c r="BT366" s="51"/>
      <c r="BU366" s="54"/>
      <c r="BV366" s="54"/>
      <c r="BX366" s="52"/>
      <c r="BZ366" s="55"/>
      <c r="CB366" s="55"/>
      <c r="CD366" s="56"/>
      <c r="CE366" s="57"/>
      <c r="CF366" s="59"/>
      <c r="CG366" s="54"/>
      <c r="CH366" s="59"/>
      <c r="CI366" s="58"/>
      <c r="CJ366" s="54"/>
      <c r="CK366" s="59"/>
      <c r="CL366" s="54"/>
      <c r="CM366" s="54"/>
      <c r="CN366" s="56"/>
      <c r="CT366" s="61"/>
    </row>
    <row r="367" spans="16:98" x14ac:dyDescent="0.35">
      <c r="P367" s="24"/>
      <c r="U367" s="28"/>
      <c r="W367" s="27"/>
      <c r="Y367" s="27"/>
      <c r="AA367" s="27"/>
      <c r="AS367" s="42"/>
      <c r="AT367" s="45"/>
      <c r="AV367" s="45"/>
      <c r="AX367" s="45"/>
      <c r="AZ367" s="45"/>
      <c r="BB367" s="45"/>
      <c r="BD367" s="46"/>
      <c r="BE367" s="40"/>
      <c r="BH367" s="50"/>
      <c r="BK367" s="51"/>
      <c r="BM367" s="52"/>
      <c r="BN367" s="53"/>
      <c r="BO367" s="53"/>
      <c r="BP367" s="53"/>
      <c r="BQ367" s="53"/>
      <c r="BR367" s="53"/>
      <c r="BS367" s="51"/>
      <c r="BT367" s="51"/>
      <c r="BU367" s="54"/>
      <c r="BV367" s="54"/>
      <c r="BX367" s="52"/>
      <c r="BZ367" s="55"/>
      <c r="CB367" s="55"/>
      <c r="CD367" s="56"/>
      <c r="CE367" s="57"/>
      <c r="CF367" s="59"/>
      <c r="CG367" s="54"/>
      <c r="CH367" s="59"/>
      <c r="CI367" s="58"/>
      <c r="CJ367" s="54"/>
      <c r="CK367" s="59"/>
      <c r="CL367" s="54"/>
      <c r="CM367" s="54"/>
      <c r="CN367" s="56"/>
      <c r="CT367" s="61"/>
    </row>
    <row r="368" spans="16:98" x14ac:dyDescent="0.35">
      <c r="P368" s="24"/>
      <c r="U368" s="28"/>
      <c r="W368" s="27"/>
      <c r="Y368" s="27"/>
      <c r="AA368" s="27"/>
      <c r="AS368" s="42"/>
      <c r="AT368" s="45"/>
      <c r="AV368" s="45"/>
      <c r="AX368" s="45"/>
      <c r="AZ368" s="45"/>
      <c r="BB368" s="45"/>
      <c r="BD368" s="46"/>
      <c r="BE368" s="40"/>
      <c r="BH368" s="50"/>
      <c r="BK368" s="51"/>
      <c r="BM368" s="52"/>
      <c r="BN368" s="53"/>
      <c r="BO368" s="53"/>
      <c r="BP368" s="53"/>
      <c r="BQ368" s="53"/>
      <c r="BR368" s="53"/>
      <c r="BS368" s="51"/>
      <c r="BT368" s="51"/>
      <c r="BU368" s="54"/>
      <c r="BV368" s="54"/>
      <c r="BX368" s="52"/>
      <c r="BZ368" s="55"/>
      <c r="CB368" s="55"/>
      <c r="CD368" s="56"/>
      <c r="CE368" s="57"/>
      <c r="CF368" s="59"/>
      <c r="CG368" s="54"/>
      <c r="CH368" s="59"/>
      <c r="CI368" s="58"/>
      <c r="CJ368" s="54"/>
      <c r="CK368" s="59"/>
      <c r="CL368" s="54"/>
      <c r="CM368" s="54"/>
      <c r="CN368" s="56"/>
      <c r="CT368" s="61"/>
    </row>
    <row r="369" spans="16:98" x14ac:dyDescent="0.35">
      <c r="P369" s="24"/>
      <c r="U369" s="28"/>
      <c r="W369" s="27"/>
      <c r="Y369" s="27"/>
      <c r="AA369" s="27"/>
      <c r="AS369" s="42"/>
      <c r="AT369" s="45"/>
      <c r="AV369" s="45"/>
      <c r="AX369" s="45"/>
      <c r="AZ369" s="45"/>
      <c r="BB369" s="45"/>
      <c r="BD369" s="46"/>
      <c r="BE369" s="40"/>
      <c r="BH369" s="50"/>
      <c r="BK369" s="51"/>
      <c r="BM369" s="52"/>
      <c r="BN369" s="53"/>
      <c r="BO369" s="53"/>
      <c r="BP369" s="53"/>
      <c r="BQ369" s="53"/>
      <c r="BR369" s="53"/>
      <c r="BS369" s="51"/>
      <c r="BT369" s="51"/>
      <c r="BU369" s="54"/>
      <c r="BV369" s="54"/>
      <c r="BX369" s="52"/>
      <c r="BZ369" s="55"/>
      <c r="CB369" s="55"/>
      <c r="CD369" s="56"/>
      <c r="CE369" s="57"/>
      <c r="CF369" s="59"/>
      <c r="CG369" s="54"/>
      <c r="CH369" s="59"/>
      <c r="CI369" s="58"/>
      <c r="CJ369" s="54"/>
      <c r="CK369" s="59"/>
      <c r="CL369" s="54"/>
      <c r="CM369" s="54"/>
      <c r="CN369" s="56"/>
      <c r="CT369" s="61"/>
    </row>
    <row r="370" spans="16:98" x14ac:dyDescent="0.35">
      <c r="P370" s="24"/>
      <c r="U370" s="28"/>
      <c r="W370" s="27"/>
      <c r="Y370" s="27"/>
      <c r="AA370" s="27"/>
      <c r="AS370" s="42"/>
      <c r="AT370" s="45"/>
      <c r="AV370" s="45"/>
      <c r="AX370" s="45"/>
      <c r="AZ370" s="45"/>
      <c r="BB370" s="45"/>
      <c r="BD370" s="46"/>
      <c r="BE370" s="40"/>
      <c r="BH370" s="50"/>
      <c r="BK370" s="51"/>
      <c r="BM370" s="52"/>
      <c r="BN370" s="53"/>
      <c r="BO370" s="53"/>
      <c r="BP370" s="53"/>
      <c r="BQ370" s="53"/>
      <c r="BR370" s="53"/>
      <c r="BS370" s="51"/>
      <c r="BT370" s="51"/>
      <c r="BU370" s="54"/>
      <c r="BV370" s="54"/>
      <c r="BX370" s="52"/>
      <c r="BZ370" s="55"/>
      <c r="CB370" s="55"/>
      <c r="CD370" s="56"/>
      <c r="CE370" s="57"/>
      <c r="CF370" s="59"/>
      <c r="CG370" s="54"/>
      <c r="CH370" s="59"/>
      <c r="CI370" s="58"/>
      <c r="CJ370" s="54"/>
      <c r="CK370" s="59"/>
      <c r="CL370" s="54"/>
      <c r="CM370" s="54"/>
      <c r="CN370" s="56"/>
      <c r="CT370" s="61"/>
    </row>
    <row r="371" spans="16:98" x14ac:dyDescent="0.35">
      <c r="P371" s="24"/>
      <c r="U371" s="28"/>
      <c r="W371" s="27"/>
      <c r="Y371" s="27"/>
      <c r="AA371" s="27"/>
      <c r="AS371" s="42"/>
      <c r="AT371" s="45"/>
      <c r="AV371" s="45"/>
      <c r="AX371" s="45"/>
      <c r="AZ371" s="45"/>
      <c r="BB371" s="45"/>
      <c r="BD371" s="46"/>
      <c r="BE371" s="40"/>
      <c r="BH371" s="50"/>
      <c r="BK371" s="51"/>
      <c r="BM371" s="52"/>
      <c r="BN371" s="53"/>
      <c r="BO371" s="53"/>
      <c r="BP371" s="53"/>
      <c r="BQ371" s="53"/>
      <c r="BR371" s="53"/>
      <c r="BS371" s="51"/>
      <c r="BT371" s="51"/>
      <c r="BU371" s="54"/>
      <c r="BV371" s="54"/>
      <c r="BX371" s="52"/>
      <c r="BZ371" s="55"/>
      <c r="CB371" s="55"/>
      <c r="CD371" s="56"/>
      <c r="CE371" s="57"/>
      <c r="CF371" s="59"/>
      <c r="CG371" s="54"/>
      <c r="CH371" s="59"/>
      <c r="CI371" s="58"/>
      <c r="CJ371" s="54"/>
      <c r="CK371" s="59"/>
      <c r="CL371" s="54"/>
      <c r="CM371" s="54"/>
      <c r="CN371" s="56"/>
      <c r="CT371" s="61"/>
    </row>
    <row r="372" spans="16:98" x14ac:dyDescent="0.35">
      <c r="P372" s="24"/>
      <c r="U372" s="28"/>
      <c r="W372" s="27"/>
      <c r="Y372" s="27"/>
      <c r="AA372" s="27"/>
      <c r="AS372" s="42"/>
      <c r="AT372" s="45"/>
      <c r="AV372" s="45"/>
      <c r="AX372" s="45"/>
      <c r="AZ372" s="45"/>
      <c r="BB372" s="45"/>
      <c r="BD372" s="46"/>
      <c r="BE372" s="40"/>
      <c r="BH372" s="50"/>
      <c r="BK372" s="51"/>
      <c r="BM372" s="52"/>
      <c r="BN372" s="53"/>
      <c r="BO372" s="53"/>
      <c r="BP372" s="53"/>
      <c r="BQ372" s="53"/>
      <c r="BR372" s="53"/>
      <c r="BS372" s="51"/>
      <c r="BT372" s="51"/>
      <c r="BU372" s="54"/>
      <c r="BV372" s="54"/>
      <c r="BX372" s="52"/>
      <c r="BZ372" s="55"/>
      <c r="CB372" s="55"/>
      <c r="CD372" s="56"/>
      <c r="CE372" s="57"/>
      <c r="CF372" s="59"/>
      <c r="CG372" s="54"/>
      <c r="CH372" s="59"/>
      <c r="CI372" s="58"/>
      <c r="CJ372" s="54"/>
      <c r="CK372" s="59"/>
      <c r="CL372" s="54"/>
      <c r="CM372" s="54"/>
      <c r="CN372" s="56"/>
      <c r="CT372" s="61"/>
    </row>
    <row r="373" spans="16:98" x14ac:dyDescent="0.35">
      <c r="P373" s="24"/>
      <c r="U373" s="28"/>
      <c r="W373" s="27"/>
      <c r="Y373" s="27"/>
      <c r="AA373" s="27"/>
      <c r="AS373" s="42"/>
      <c r="AT373" s="45"/>
      <c r="AV373" s="45"/>
      <c r="AX373" s="45"/>
      <c r="AZ373" s="45"/>
      <c r="BB373" s="45"/>
      <c r="BD373" s="46"/>
      <c r="BE373" s="40"/>
      <c r="BH373" s="50"/>
      <c r="BK373" s="51"/>
      <c r="BM373" s="52"/>
      <c r="BN373" s="53"/>
      <c r="BO373" s="53"/>
      <c r="BP373" s="53"/>
      <c r="BQ373" s="53"/>
      <c r="BR373" s="53"/>
      <c r="BS373" s="51"/>
      <c r="BT373" s="51"/>
      <c r="BU373" s="54"/>
      <c r="BV373" s="54"/>
      <c r="BX373" s="52"/>
      <c r="BZ373" s="55"/>
      <c r="CB373" s="55"/>
      <c r="CD373" s="56"/>
      <c r="CE373" s="57"/>
      <c r="CF373" s="59"/>
      <c r="CG373" s="54"/>
      <c r="CH373" s="59"/>
      <c r="CI373" s="58"/>
      <c r="CJ373" s="54"/>
      <c r="CK373" s="59"/>
      <c r="CL373" s="54"/>
      <c r="CM373" s="54"/>
      <c r="CN373" s="56"/>
      <c r="CT373" s="61"/>
    </row>
    <row r="374" spans="16:98" x14ac:dyDescent="0.35">
      <c r="P374" s="24"/>
      <c r="U374" s="28"/>
      <c r="W374" s="27"/>
      <c r="Y374" s="27"/>
      <c r="AA374" s="27"/>
      <c r="AS374" s="42"/>
      <c r="AT374" s="45"/>
      <c r="AV374" s="45"/>
      <c r="AX374" s="45"/>
      <c r="AZ374" s="45"/>
      <c r="BB374" s="45"/>
      <c r="BD374" s="46"/>
      <c r="BE374" s="40"/>
      <c r="BH374" s="50"/>
      <c r="BK374" s="51"/>
      <c r="BM374" s="52"/>
      <c r="BN374" s="53"/>
      <c r="BO374" s="53"/>
      <c r="BP374" s="53"/>
      <c r="BQ374" s="53"/>
      <c r="BR374" s="53"/>
      <c r="BS374" s="51"/>
      <c r="BT374" s="51"/>
      <c r="BU374" s="54"/>
      <c r="BV374" s="54"/>
      <c r="BX374" s="52"/>
      <c r="BZ374" s="55"/>
      <c r="CB374" s="55"/>
      <c r="CD374" s="56"/>
      <c r="CE374" s="57"/>
      <c r="CF374" s="59"/>
      <c r="CG374" s="54"/>
      <c r="CH374" s="59"/>
      <c r="CI374" s="58"/>
      <c r="CJ374" s="54"/>
      <c r="CK374" s="59"/>
      <c r="CL374" s="54"/>
      <c r="CM374" s="54"/>
      <c r="CN374" s="56"/>
      <c r="CT374" s="61"/>
    </row>
    <row r="375" spans="16:98" x14ac:dyDescent="0.35">
      <c r="P375" s="24"/>
      <c r="U375" s="28"/>
      <c r="W375" s="27"/>
      <c r="Y375" s="27"/>
      <c r="AA375" s="27"/>
      <c r="AS375" s="42"/>
      <c r="AT375" s="45"/>
      <c r="AV375" s="45"/>
      <c r="AX375" s="45"/>
      <c r="AZ375" s="45"/>
      <c r="BB375" s="45"/>
      <c r="BD375" s="46"/>
      <c r="BE375" s="40"/>
      <c r="BH375" s="50"/>
      <c r="BK375" s="51"/>
      <c r="BM375" s="52"/>
      <c r="BN375" s="53"/>
      <c r="BO375" s="53"/>
      <c r="BP375" s="53"/>
      <c r="BQ375" s="53"/>
      <c r="BR375" s="53"/>
      <c r="BS375" s="51"/>
      <c r="BT375" s="51"/>
      <c r="BU375" s="54"/>
      <c r="BV375" s="54"/>
      <c r="BX375" s="52"/>
      <c r="BZ375" s="55"/>
      <c r="CB375" s="55"/>
      <c r="CD375" s="56"/>
      <c r="CE375" s="57"/>
      <c r="CF375" s="59"/>
      <c r="CG375" s="54"/>
      <c r="CH375" s="59"/>
      <c r="CI375" s="58"/>
      <c r="CJ375" s="54"/>
      <c r="CK375" s="59"/>
      <c r="CL375" s="54"/>
      <c r="CM375" s="54"/>
      <c r="CN375" s="56"/>
      <c r="CT375" s="61"/>
    </row>
    <row r="376" spans="16:98" x14ac:dyDescent="0.35">
      <c r="P376" s="24"/>
      <c r="U376" s="28"/>
      <c r="W376" s="27"/>
      <c r="Y376" s="27"/>
      <c r="AA376" s="27"/>
      <c r="AS376" s="42"/>
      <c r="AT376" s="45"/>
      <c r="AV376" s="45"/>
      <c r="AX376" s="45"/>
      <c r="AZ376" s="45"/>
      <c r="BB376" s="45"/>
      <c r="BD376" s="46"/>
      <c r="BE376" s="40"/>
      <c r="BH376" s="50"/>
      <c r="BK376" s="51"/>
      <c r="BM376" s="52"/>
      <c r="BN376" s="53"/>
      <c r="BO376" s="53"/>
      <c r="BP376" s="53"/>
      <c r="BQ376" s="53"/>
      <c r="BR376" s="53"/>
      <c r="BS376" s="51"/>
      <c r="BT376" s="51"/>
      <c r="BU376" s="54"/>
      <c r="BV376" s="54"/>
      <c r="BX376" s="52"/>
      <c r="BZ376" s="55"/>
      <c r="CB376" s="55"/>
      <c r="CD376" s="56"/>
      <c r="CE376" s="57"/>
      <c r="CF376" s="59"/>
      <c r="CG376" s="54"/>
      <c r="CH376" s="59"/>
      <c r="CI376" s="58"/>
      <c r="CJ376" s="54"/>
      <c r="CK376" s="59"/>
      <c r="CL376" s="54"/>
      <c r="CM376" s="54"/>
      <c r="CN376" s="56"/>
      <c r="CT376" s="61"/>
    </row>
    <row r="377" spans="16:98" x14ac:dyDescent="0.35">
      <c r="P377" s="24"/>
      <c r="U377" s="28"/>
      <c r="W377" s="27"/>
      <c r="Y377" s="27"/>
      <c r="AA377" s="27"/>
      <c r="AS377" s="42"/>
      <c r="AT377" s="45"/>
      <c r="AV377" s="45"/>
      <c r="AX377" s="45"/>
      <c r="AZ377" s="45"/>
      <c r="BB377" s="45"/>
      <c r="BD377" s="46"/>
      <c r="BE377" s="40"/>
      <c r="BH377" s="50"/>
      <c r="BK377" s="51"/>
      <c r="BM377" s="52"/>
      <c r="BN377" s="53"/>
      <c r="BO377" s="53"/>
      <c r="BP377" s="53"/>
      <c r="BQ377" s="53"/>
      <c r="BR377" s="53"/>
      <c r="BS377" s="51"/>
      <c r="BT377" s="51"/>
      <c r="BU377" s="54"/>
      <c r="BV377" s="54"/>
      <c r="BX377" s="52"/>
      <c r="BZ377" s="55"/>
      <c r="CB377" s="55"/>
      <c r="CD377" s="56"/>
      <c r="CE377" s="57"/>
      <c r="CF377" s="59"/>
      <c r="CG377" s="54"/>
      <c r="CH377" s="59"/>
      <c r="CI377" s="58"/>
      <c r="CJ377" s="54"/>
      <c r="CK377" s="59"/>
      <c r="CL377" s="54"/>
      <c r="CM377" s="54"/>
      <c r="CN377" s="56"/>
      <c r="CT377" s="61"/>
    </row>
    <row r="378" spans="16:98" x14ac:dyDescent="0.35">
      <c r="P378" s="24"/>
      <c r="U378" s="28"/>
      <c r="W378" s="27"/>
      <c r="Y378" s="27"/>
      <c r="AA378" s="27"/>
      <c r="AS378" s="42"/>
      <c r="AT378" s="45"/>
      <c r="AV378" s="45"/>
      <c r="AX378" s="45"/>
      <c r="AZ378" s="45"/>
      <c r="BB378" s="45"/>
      <c r="BD378" s="46"/>
      <c r="BE378" s="40"/>
      <c r="BH378" s="50"/>
      <c r="BK378" s="51"/>
      <c r="BM378" s="52"/>
      <c r="BN378" s="53"/>
      <c r="BO378" s="53"/>
      <c r="BP378" s="53"/>
      <c r="BQ378" s="53"/>
      <c r="BR378" s="53"/>
      <c r="BS378" s="51"/>
      <c r="BT378" s="51"/>
      <c r="BU378" s="54"/>
      <c r="BV378" s="54"/>
      <c r="BX378" s="52"/>
      <c r="BZ378" s="55"/>
      <c r="CB378" s="55"/>
      <c r="CD378" s="56"/>
      <c r="CE378" s="57"/>
      <c r="CF378" s="59"/>
      <c r="CG378" s="54"/>
      <c r="CH378" s="59"/>
      <c r="CI378" s="58"/>
      <c r="CJ378" s="54"/>
      <c r="CK378" s="59"/>
      <c r="CL378" s="54"/>
      <c r="CM378" s="54"/>
      <c r="CN378" s="56"/>
      <c r="CT378" s="61"/>
    </row>
    <row r="379" spans="16:98" x14ac:dyDescent="0.35">
      <c r="P379" s="24"/>
      <c r="U379" s="28"/>
      <c r="W379" s="27"/>
      <c r="Y379" s="27"/>
      <c r="AA379" s="27"/>
      <c r="AS379" s="42"/>
      <c r="AT379" s="45"/>
      <c r="AV379" s="45"/>
      <c r="AX379" s="45"/>
      <c r="AZ379" s="45"/>
      <c r="BB379" s="45"/>
      <c r="BD379" s="46"/>
      <c r="BE379" s="40"/>
      <c r="BH379" s="50"/>
      <c r="BK379" s="51"/>
      <c r="BM379" s="52"/>
      <c r="BN379" s="53"/>
      <c r="BO379" s="53"/>
      <c r="BP379" s="53"/>
      <c r="BQ379" s="53"/>
      <c r="BR379" s="53"/>
      <c r="BS379" s="51"/>
      <c r="BT379" s="51"/>
      <c r="BU379" s="54"/>
      <c r="BV379" s="54"/>
      <c r="BX379" s="52"/>
      <c r="BZ379" s="55"/>
      <c r="CB379" s="55"/>
      <c r="CD379" s="56"/>
      <c r="CE379" s="57"/>
      <c r="CF379" s="59"/>
      <c r="CG379" s="54"/>
      <c r="CH379" s="59"/>
      <c r="CI379" s="58"/>
      <c r="CJ379" s="54"/>
      <c r="CK379" s="59"/>
      <c r="CL379" s="54"/>
      <c r="CM379" s="54"/>
      <c r="CN379" s="56"/>
      <c r="CT379" s="61"/>
    </row>
    <row r="380" spans="16:98" x14ac:dyDescent="0.35">
      <c r="P380" s="24"/>
      <c r="U380" s="28"/>
      <c r="W380" s="27"/>
      <c r="Y380" s="27"/>
      <c r="AA380" s="27"/>
      <c r="AS380" s="42"/>
      <c r="AT380" s="45"/>
      <c r="AV380" s="45"/>
      <c r="AX380" s="45"/>
      <c r="AZ380" s="45"/>
      <c r="BB380" s="45"/>
      <c r="BD380" s="46"/>
      <c r="BE380" s="40"/>
      <c r="BH380" s="50"/>
      <c r="BK380" s="51"/>
      <c r="BM380" s="52"/>
      <c r="BN380" s="53"/>
      <c r="BO380" s="53"/>
      <c r="BP380" s="53"/>
      <c r="BQ380" s="53"/>
      <c r="BR380" s="53"/>
      <c r="BS380" s="51"/>
      <c r="BT380" s="51"/>
      <c r="BU380" s="54"/>
      <c r="BV380" s="54"/>
      <c r="BX380" s="52"/>
      <c r="BZ380" s="55"/>
      <c r="CB380" s="55"/>
      <c r="CD380" s="56"/>
      <c r="CE380" s="57"/>
      <c r="CF380" s="59"/>
      <c r="CG380" s="54"/>
      <c r="CH380" s="59"/>
      <c r="CI380" s="58"/>
      <c r="CJ380" s="54"/>
      <c r="CK380" s="59"/>
      <c r="CL380" s="54"/>
      <c r="CM380" s="54"/>
      <c r="CN380" s="56"/>
      <c r="CT380" s="61"/>
    </row>
    <row r="381" spans="16:98" x14ac:dyDescent="0.35">
      <c r="P381" s="24"/>
      <c r="U381" s="28"/>
      <c r="W381" s="27"/>
      <c r="Y381" s="27"/>
      <c r="AA381" s="27"/>
      <c r="AS381" s="42"/>
      <c r="AT381" s="45"/>
      <c r="AV381" s="45"/>
      <c r="AX381" s="45"/>
      <c r="AZ381" s="45"/>
      <c r="BB381" s="45"/>
      <c r="BD381" s="46"/>
      <c r="BE381" s="40"/>
      <c r="BH381" s="50"/>
      <c r="BK381" s="51"/>
      <c r="BM381" s="52"/>
      <c r="BN381" s="53"/>
      <c r="BO381" s="53"/>
      <c r="BP381" s="53"/>
      <c r="BQ381" s="53"/>
      <c r="BR381" s="53"/>
      <c r="BS381" s="51"/>
      <c r="BT381" s="51"/>
      <c r="BU381" s="54"/>
      <c r="BV381" s="54"/>
      <c r="BX381" s="52"/>
      <c r="BZ381" s="55"/>
      <c r="CB381" s="55"/>
      <c r="CD381" s="56"/>
      <c r="CE381" s="57"/>
      <c r="CF381" s="59"/>
      <c r="CG381" s="54"/>
      <c r="CH381" s="59"/>
      <c r="CI381" s="58"/>
      <c r="CJ381" s="54"/>
      <c r="CK381" s="59"/>
      <c r="CL381" s="54"/>
      <c r="CM381" s="54"/>
      <c r="CN381" s="56"/>
      <c r="CT381" s="61"/>
    </row>
    <row r="382" spans="16:98" x14ac:dyDescent="0.35">
      <c r="P382" s="24"/>
      <c r="U382" s="28"/>
      <c r="W382" s="27"/>
      <c r="Y382" s="27"/>
      <c r="AA382" s="27"/>
      <c r="AS382" s="42"/>
      <c r="AT382" s="45"/>
      <c r="AV382" s="45"/>
      <c r="AX382" s="45"/>
      <c r="AZ382" s="45"/>
      <c r="BB382" s="45"/>
      <c r="BD382" s="46"/>
      <c r="BE382" s="40"/>
      <c r="BH382" s="50"/>
      <c r="BK382" s="51"/>
      <c r="BM382" s="52"/>
      <c r="BN382" s="53"/>
      <c r="BO382" s="53"/>
      <c r="BP382" s="53"/>
      <c r="BQ382" s="53"/>
      <c r="BR382" s="53"/>
      <c r="BS382" s="51"/>
      <c r="BT382" s="51"/>
      <c r="BU382" s="54"/>
      <c r="BV382" s="54"/>
      <c r="BX382" s="52"/>
      <c r="BZ382" s="55"/>
      <c r="CB382" s="55"/>
      <c r="CD382" s="56"/>
      <c r="CE382" s="57"/>
      <c r="CF382" s="59"/>
      <c r="CG382" s="54"/>
      <c r="CH382" s="59"/>
      <c r="CI382" s="58"/>
      <c r="CJ382" s="54"/>
      <c r="CK382" s="59"/>
      <c r="CL382" s="54"/>
      <c r="CM382" s="54"/>
      <c r="CN382" s="56"/>
      <c r="CT382" s="61"/>
    </row>
    <row r="383" spans="16:98" x14ac:dyDescent="0.35">
      <c r="P383" s="24"/>
      <c r="U383" s="28"/>
      <c r="W383" s="27"/>
      <c r="Y383" s="27"/>
      <c r="AA383" s="27"/>
      <c r="AS383" s="42"/>
      <c r="AT383" s="45"/>
      <c r="AV383" s="45"/>
      <c r="AX383" s="45"/>
      <c r="AZ383" s="45"/>
      <c r="BB383" s="45"/>
      <c r="BD383" s="46"/>
      <c r="BE383" s="40"/>
      <c r="BH383" s="50"/>
      <c r="BK383" s="51"/>
      <c r="BM383" s="52"/>
      <c r="BN383" s="53"/>
      <c r="BO383" s="53"/>
      <c r="BP383" s="53"/>
      <c r="BQ383" s="53"/>
      <c r="BR383" s="53"/>
      <c r="BS383" s="51"/>
      <c r="BT383" s="51"/>
      <c r="BU383" s="54"/>
      <c r="BV383" s="54"/>
      <c r="BX383" s="52"/>
      <c r="BZ383" s="55"/>
      <c r="CB383" s="55"/>
      <c r="CD383" s="56"/>
      <c r="CE383" s="57"/>
      <c r="CF383" s="59"/>
      <c r="CG383" s="54"/>
      <c r="CH383" s="59"/>
      <c r="CI383" s="58"/>
      <c r="CJ383" s="54"/>
      <c r="CK383" s="59"/>
      <c r="CL383" s="54"/>
      <c r="CM383" s="54"/>
      <c r="CN383" s="56"/>
      <c r="CT383" s="61"/>
    </row>
    <row r="384" spans="16:98" x14ac:dyDescent="0.35">
      <c r="P384" s="24"/>
      <c r="U384" s="28"/>
      <c r="W384" s="27"/>
      <c r="Y384" s="27"/>
      <c r="AA384" s="27"/>
      <c r="AS384" s="42"/>
      <c r="AT384" s="45"/>
      <c r="AV384" s="45"/>
      <c r="AX384" s="45"/>
      <c r="AZ384" s="45"/>
      <c r="BB384" s="45"/>
      <c r="BD384" s="46"/>
      <c r="BE384" s="40"/>
      <c r="BH384" s="50"/>
      <c r="BK384" s="51"/>
      <c r="BM384" s="52"/>
      <c r="BN384" s="53"/>
      <c r="BO384" s="53"/>
      <c r="BP384" s="53"/>
      <c r="BQ384" s="53"/>
      <c r="BR384" s="53"/>
      <c r="BS384" s="51"/>
      <c r="BT384" s="51"/>
      <c r="BU384" s="54"/>
      <c r="BV384" s="54"/>
      <c r="BX384" s="52"/>
      <c r="BZ384" s="55"/>
      <c r="CB384" s="55"/>
      <c r="CD384" s="56"/>
      <c r="CE384" s="57"/>
      <c r="CF384" s="59"/>
      <c r="CG384" s="54"/>
      <c r="CH384" s="59"/>
      <c r="CI384" s="58"/>
      <c r="CJ384" s="54"/>
      <c r="CK384" s="59"/>
      <c r="CL384" s="54"/>
      <c r="CM384" s="54"/>
      <c r="CN384" s="56"/>
      <c r="CT384" s="61"/>
    </row>
    <row r="385" spans="16:98" x14ac:dyDescent="0.35">
      <c r="P385" s="24"/>
      <c r="U385" s="28"/>
      <c r="W385" s="27"/>
      <c r="Y385" s="27"/>
      <c r="AA385" s="27"/>
      <c r="AS385" s="42"/>
      <c r="AT385" s="45"/>
      <c r="AV385" s="45"/>
      <c r="AX385" s="45"/>
      <c r="AZ385" s="45"/>
      <c r="BB385" s="45"/>
      <c r="BD385" s="46"/>
      <c r="BE385" s="40"/>
      <c r="BH385" s="50"/>
      <c r="BK385" s="51"/>
      <c r="BM385" s="52"/>
      <c r="BN385" s="53"/>
      <c r="BO385" s="53"/>
      <c r="BP385" s="53"/>
      <c r="BQ385" s="53"/>
      <c r="BR385" s="53"/>
      <c r="BS385" s="51"/>
      <c r="BT385" s="51"/>
      <c r="BU385" s="54"/>
      <c r="BV385" s="54"/>
      <c r="BX385" s="52"/>
      <c r="BZ385" s="55"/>
      <c r="CB385" s="55"/>
      <c r="CD385" s="56"/>
      <c r="CE385" s="57"/>
      <c r="CF385" s="59"/>
      <c r="CG385" s="54"/>
      <c r="CH385" s="59"/>
      <c r="CI385" s="58"/>
      <c r="CJ385" s="54"/>
      <c r="CK385" s="59"/>
      <c r="CL385" s="54"/>
      <c r="CM385" s="54"/>
      <c r="CN385" s="56"/>
      <c r="CT385" s="61"/>
    </row>
    <row r="386" spans="16:98" x14ac:dyDescent="0.35">
      <c r="P386" s="24"/>
      <c r="U386" s="28"/>
      <c r="W386" s="27"/>
      <c r="Y386" s="27"/>
      <c r="AA386" s="27"/>
      <c r="AS386" s="42"/>
      <c r="AT386" s="45"/>
      <c r="AV386" s="45"/>
      <c r="AX386" s="45"/>
      <c r="AZ386" s="45"/>
      <c r="BB386" s="45"/>
      <c r="BD386" s="46"/>
      <c r="BE386" s="40"/>
      <c r="BH386" s="50"/>
      <c r="BK386" s="51"/>
      <c r="BM386" s="52"/>
      <c r="BN386" s="53"/>
      <c r="BO386" s="53"/>
      <c r="BP386" s="53"/>
      <c r="BQ386" s="53"/>
      <c r="BR386" s="53"/>
      <c r="BS386" s="51"/>
      <c r="BT386" s="51"/>
      <c r="BU386" s="54"/>
      <c r="BV386" s="54"/>
      <c r="BX386" s="52"/>
      <c r="BZ386" s="55"/>
      <c r="CB386" s="55"/>
      <c r="CD386" s="56"/>
      <c r="CE386" s="57"/>
      <c r="CF386" s="59"/>
      <c r="CG386" s="54"/>
      <c r="CH386" s="59"/>
      <c r="CI386" s="58"/>
      <c r="CJ386" s="54"/>
      <c r="CK386" s="59"/>
      <c r="CL386" s="54"/>
      <c r="CM386" s="54"/>
      <c r="CN386" s="56"/>
      <c r="CT386" s="61"/>
    </row>
    <row r="387" spans="16:98" x14ac:dyDescent="0.35">
      <c r="P387" s="24"/>
      <c r="U387" s="28"/>
      <c r="W387" s="27"/>
      <c r="Y387" s="27"/>
      <c r="AA387" s="27"/>
      <c r="AS387" s="42"/>
      <c r="AT387" s="45"/>
      <c r="AV387" s="45"/>
      <c r="AX387" s="45"/>
      <c r="AZ387" s="45"/>
      <c r="BB387" s="45"/>
      <c r="BD387" s="46"/>
      <c r="BE387" s="40"/>
      <c r="BH387" s="50"/>
      <c r="BK387" s="51"/>
      <c r="BM387" s="52"/>
      <c r="BN387" s="53"/>
      <c r="BO387" s="53"/>
      <c r="BP387" s="53"/>
      <c r="BQ387" s="53"/>
      <c r="BR387" s="53"/>
      <c r="BS387" s="51"/>
      <c r="BT387" s="51"/>
      <c r="BU387" s="54"/>
      <c r="BV387" s="54"/>
      <c r="BX387" s="52"/>
      <c r="BZ387" s="55"/>
      <c r="CB387" s="55"/>
      <c r="CD387" s="56"/>
      <c r="CE387" s="57"/>
      <c r="CF387" s="59"/>
      <c r="CG387" s="54"/>
      <c r="CH387" s="59"/>
      <c r="CI387" s="58"/>
      <c r="CJ387" s="54"/>
      <c r="CK387" s="59"/>
      <c r="CL387" s="54"/>
      <c r="CM387" s="54"/>
      <c r="CN387" s="56"/>
      <c r="CT387" s="61"/>
    </row>
    <row r="388" spans="16:98" x14ac:dyDescent="0.35">
      <c r="P388" s="24"/>
      <c r="U388" s="28"/>
      <c r="W388" s="27"/>
      <c r="Y388" s="27"/>
      <c r="AA388" s="27"/>
      <c r="AS388" s="42"/>
      <c r="AT388" s="45"/>
      <c r="AV388" s="45"/>
      <c r="AX388" s="45"/>
      <c r="AZ388" s="45"/>
      <c r="BB388" s="45"/>
      <c r="BD388" s="46"/>
      <c r="BE388" s="40"/>
      <c r="BH388" s="50"/>
      <c r="BK388" s="51"/>
      <c r="BM388" s="52"/>
      <c r="BN388" s="53"/>
      <c r="BO388" s="53"/>
      <c r="BP388" s="53"/>
      <c r="BQ388" s="53"/>
      <c r="BR388" s="53"/>
      <c r="BS388" s="51"/>
      <c r="BT388" s="51"/>
      <c r="BU388" s="54"/>
      <c r="BV388" s="54"/>
      <c r="BX388" s="52"/>
      <c r="BZ388" s="55"/>
      <c r="CB388" s="55"/>
      <c r="CD388" s="56"/>
      <c r="CE388" s="57"/>
      <c r="CF388" s="59"/>
      <c r="CG388" s="54"/>
      <c r="CH388" s="59"/>
      <c r="CI388" s="58"/>
      <c r="CJ388" s="54"/>
      <c r="CK388" s="59"/>
      <c r="CL388" s="54"/>
      <c r="CM388" s="54"/>
      <c r="CN388" s="56"/>
      <c r="CT388" s="61"/>
    </row>
    <row r="389" spans="16:98" x14ac:dyDescent="0.35">
      <c r="P389" s="24"/>
      <c r="U389" s="28"/>
      <c r="W389" s="27"/>
      <c r="Y389" s="27"/>
      <c r="AA389" s="27"/>
      <c r="AS389" s="42"/>
      <c r="AT389" s="45"/>
      <c r="AV389" s="45"/>
      <c r="AX389" s="45"/>
      <c r="AZ389" s="45"/>
      <c r="BB389" s="45"/>
      <c r="BD389" s="46"/>
      <c r="BE389" s="40"/>
      <c r="BH389" s="50"/>
      <c r="BK389" s="51"/>
      <c r="BM389" s="52"/>
      <c r="BN389" s="53"/>
      <c r="BO389" s="53"/>
      <c r="BP389" s="53"/>
      <c r="BQ389" s="53"/>
      <c r="BR389" s="53"/>
      <c r="BS389" s="51"/>
      <c r="BT389" s="51"/>
      <c r="BU389" s="54"/>
      <c r="BV389" s="54"/>
      <c r="BX389" s="52"/>
      <c r="BZ389" s="55"/>
      <c r="CB389" s="55"/>
      <c r="CD389" s="56"/>
      <c r="CE389" s="57"/>
      <c r="CF389" s="59"/>
      <c r="CG389" s="54"/>
      <c r="CH389" s="59"/>
      <c r="CI389" s="58"/>
      <c r="CJ389" s="54"/>
      <c r="CK389" s="59"/>
      <c r="CL389" s="54"/>
      <c r="CM389" s="54"/>
      <c r="CN389" s="56"/>
      <c r="CT389" s="61"/>
    </row>
    <row r="390" spans="16:98" x14ac:dyDescent="0.35">
      <c r="P390" s="24"/>
      <c r="U390" s="28"/>
      <c r="W390" s="27"/>
      <c r="Y390" s="27"/>
      <c r="AA390" s="27"/>
      <c r="AS390" s="42"/>
      <c r="AT390" s="45"/>
      <c r="AV390" s="45"/>
      <c r="AX390" s="45"/>
      <c r="AZ390" s="45"/>
      <c r="BB390" s="45"/>
      <c r="BD390" s="46"/>
      <c r="BE390" s="40"/>
      <c r="BH390" s="50"/>
      <c r="BK390" s="51"/>
      <c r="BM390" s="52"/>
      <c r="BN390" s="53"/>
      <c r="BO390" s="53"/>
      <c r="BP390" s="53"/>
      <c r="BQ390" s="53"/>
      <c r="BR390" s="53"/>
      <c r="BS390" s="51"/>
      <c r="BT390" s="51"/>
      <c r="BU390" s="54"/>
      <c r="BV390" s="54"/>
      <c r="BX390" s="52"/>
      <c r="BZ390" s="55"/>
      <c r="CB390" s="55"/>
      <c r="CD390" s="56"/>
      <c r="CE390" s="57"/>
      <c r="CF390" s="59"/>
      <c r="CG390" s="54"/>
      <c r="CH390" s="59"/>
      <c r="CI390" s="58"/>
      <c r="CJ390" s="54"/>
      <c r="CK390" s="59"/>
      <c r="CL390" s="54"/>
      <c r="CM390" s="54"/>
      <c r="CN390" s="56"/>
      <c r="CT390" s="61"/>
    </row>
    <row r="391" spans="16:98" x14ac:dyDescent="0.35">
      <c r="P391" s="24"/>
      <c r="U391" s="28"/>
      <c r="W391" s="27"/>
      <c r="Y391" s="27"/>
      <c r="AA391" s="27"/>
      <c r="AS391" s="42"/>
      <c r="AT391" s="45"/>
      <c r="AV391" s="45"/>
      <c r="AX391" s="45"/>
      <c r="AZ391" s="45"/>
      <c r="BB391" s="45"/>
      <c r="BD391" s="46"/>
      <c r="BE391" s="40"/>
      <c r="BH391" s="50"/>
      <c r="BK391" s="51"/>
      <c r="BM391" s="52"/>
      <c r="BN391" s="53"/>
      <c r="BO391" s="53"/>
      <c r="BP391" s="53"/>
      <c r="BQ391" s="53"/>
      <c r="BR391" s="53"/>
      <c r="BS391" s="51"/>
      <c r="BT391" s="51"/>
      <c r="BU391" s="54"/>
      <c r="BV391" s="54"/>
      <c r="BX391" s="52"/>
      <c r="BZ391" s="55"/>
      <c r="CB391" s="55"/>
      <c r="CD391" s="56"/>
      <c r="CE391" s="57"/>
      <c r="CF391" s="59"/>
      <c r="CG391" s="54"/>
      <c r="CH391" s="59"/>
      <c r="CI391" s="58"/>
      <c r="CJ391" s="54"/>
      <c r="CK391" s="59"/>
      <c r="CL391" s="54"/>
      <c r="CM391" s="54"/>
      <c r="CN391" s="56"/>
      <c r="CT391" s="61"/>
    </row>
    <row r="392" spans="16:98" x14ac:dyDescent="0.35">
      <c r="P392" s="24"/>
      <c r="U392" s="28"/>
      <c r="W392" s="27"/>
      <c r="Y392" s="27"/>
      <c r="AA392" s="27"/>
      <c r="AS392" s="42"/>
      <c r="AT392" s="45"/>
      <c r="AV392" s="45"/>
      <c r="AX392" s="45"/>
      <c r="AZ392" s="45"/>
      <c r="BB392" s="45"/>
      <c r="BD392" s="46"/>
      <c r="BE392" s="40"/>
      <c r="BH392" s="50"/>
      <c r="BK392" s="51"/>
      <c r="BM392" s="52"/>
      <c r="BN392" s="53"/>
      <c r="BO392" s="53"/>
      <c r="BP392" s="53"/>
      <c r="BQ392" s="53"/>
      <c r="BR392" s="53"/>
      <c r="BS392" s="51"/>
      <c r="BT392" s="51"/>
      <c r="BU392" s="54"/>
      <c r="BV392" s="54"/>
      <c r="BX392" s="52"/>
      <c r="BZ392" s="55"/>
      <c r="CB392" s="55"/>
      <c r="CD392" s="56"/>
      <c r="CE392" s="57"/>
      <c r="CF392" s="59"/>
      <c r="CG392" s="54"/>
      <c r="CH392" s="59"/>
      <c r="CI392" s="58"/>
      <c r="CJ392" s="54"/>
      <c r="CK392" s="59"/>
      <c r="CL392" s="54"/>
      <c r="CM392" s="54"/>
      <c r="CN392" s="56"/>
      <c r="CT392" s="61"/>
    </row>
    <row r="393" spans="16:98" x14ac:dyDescent="0.35">
      <c r="P393" s="24"/>
      <c r="U393" s="28"/>
      <c r="W393" s="27"/>
      <c r="Y393" s="27"/>
      <c r="AA393" s="27"/>
      <c r="AS393" s="42"/>
      <c r="AT393" s="45"/>
      <c r="AV393" s="45"/>
      <c r="AX393" s="45"/>
      <c r="AZ393" s="45"/>
      <c r="BB393" s="45"/>
      <c r="BD393" s="46"/>
      <c r="BE393" s="40"/>
      <c r="BH393" s="50"/>
      <c r="BK393" s="51"/>
      <c r="BM393" s="52"/>
      <c r="BN393" s="53"/>
      <c r="BO393" s="53"/>
      <c r="BP393" s="53"/>
      <c r="BQ393" s="53"/>
      <c r="BR393" s="53"/>
      <c r="BS393" s="51"/>
      <c r="BT393" s="51"/>
      <c r="BU393" s="54"/>
      <c r="BV393" s="54"/>
      <c r="BX393" s="52"/>
      <c r="BZ393" s="55"/>
      <c r="CB393" s="55"/>
      <c r="CD393" s="56"/>
      <c r="CE393" s="57"/>
      <c r="CF393" s="59"/>
      <c r="CG393" s="54"/>
      <c r="CH393" s="59"/>
      <c r="CI393" s="58"/>
      <c r="CJ393" s="54"/>
      <c r="CK393" s="59"/>
      <c r="CL393" s="54"/>
      <c r="CM393" s="54"/>
      <c r="CN393" s="56"/>
      <c r="CT393" s="61"/>
    </row>
    <row r="394" spans="16:98" x14ac:dyDescent="0.35">
      <c r="P394" s="24"/>
      <c r="U394" s="28"/>
      <c r="W394" s="27"/>
      <c r="Y394" s="27"/>
      <c r="AA394" s="27"/>
      <c r="AS394" s="42"/>
      <c r="AT394" s="45"/>
      <c r="AV394" s="45"/>
      <c r="AX394" s="45"/>
      <c r="AZ394" s="45"/>
      <c r="BB394" s="45"/>
      <c r="BD394" s="46"/>
      <c r="BE394" s="40"/>
      <c r="BH394" s="50"/>
      <c r="BK394" s="51"/>
      <c r="BM394" s="52"/>
      <c r="BN394" s="53"/>
      <c r="BO394" s="53"/>
      <c r="BP394" s="53"/>
      <c r="BQ394" s="53"/>
      <c r="BR394" s="53"/>
      <c r="BS394" s="51"/>
      <c r="BT394" s="51"/>
      <c r="BU394" s="54"/>
      <c r="BV394" s="54"/>
      <c r="BX394" s="52"/>
      <c r="BZ394" s="55"/>
      <c r="CB394" s="55"/>
      <c r="CD394" s="56"/>
      <c r="CE394" s="57"/>
      <c r="CF394" s="59"/>
      <c r="CG394" s="54"/>
      <c r="CH394" s="59"/>
      <c r="CI394" s="58"/>
      <c r="CJ394" s="54"/>
      <c r="CK394" s="59"/>
      <c r="CL394" s="54"/>
      <c r="CM394" s="54"/>
      <c r="CN394" s="56"/>
      <c r="CT394" s="61"/>
    </row>
    <row r="395" spans="16:98" x14ac:dyDescent="0.35">
      <c r="P395" s="24"/>
      <c r="U395" s="28"/>
      <c r="W395" s="27"/>
      <c r="Y395" s="27"/>
      <c r="AA395" s="27"/>
      <c r="AS395" s="42"/>
      <c r="AT395" s="45"/>
      <c r="AV395" s="45"/>
      <c r="AX395" s="45"/>
      <c r="AZ395" s="45"/>
      <c r="BB395" s="45"/>
      <c r="BD395" s="46"/>
      <c r="BE395" s="40"/>
      <c r="BH395" s="50"/>
      <c r="BK395" s="51"/>
      <c r="BM395" s="52"/>
      <c r="BN395" s="53"/>
      <c r="BO395" s="53"/>
      <c r="BP395" s="53"/>
      <c r="BQ395" s="53"/>
      <c r="BR395" s="53"/>
      <c r="BS395" s="51"/>
      <c r="BT395" s="51"/>
      <c r="BU395" s="54"/>
      <c r="BV395" s="54"/>
      <c r="BX395" s="52"/>
      <c r="BZ395" s="55"/>
      <c r="CB395" s="55"/>
      <c r="CD395" s="56"/>
      <c r="CE395" s="57"/>
      <c r="CF395" s="59"/>
      <c r="CG395" s="54"/>
      <c r="CH395" s="59"/>
      <c r="CI395" s="58"/>
      <c r="CJ395" s="54"/>
      <c r="CK395" s="59"/>
      <c r="CL395" s="54"/>
      <c r="CM395" s="54"/>
      <c r="CN395" s="56"/>
      <c r="CT395" s="61"/>
    </row>
    <row r="396" spans="16:98" x14ac:dyDescent="0.35">
      <c r="P396" s="24"/>
      <c r="U396" s="28"/>
      <c r="W396" s="27"/>
      <c r="Y396" s="27"/>
      <c r="AA396" s="27"/>
      <c r="AS396" s="42"/>
      <c r="AT396" s="45"/>
      <c r="AV396" s="45"/>
      <c r="AX396" s="45"/>
      <c r="AZ396" s="45"/>
      <c r="BB396" s="45"/>
      <c r="BD396" s="46"/>
      <c r="BE396" s="40"/>
      <c r="BH396" s="50"/>
      <c r="BK396" s="51"/>
      <c r="BM396" s="52"/>
      <c r="BN396" s="53"/>
      <c r="BO396" s="53"/>
      <c r="BP396" s="53"/>
      <c r="BQ396" s="53"/>
      <c r="BR396" s="53"/>
      <c r="BS396" s="51"/>
      <c r="BT396" s="51"/>
      <c r="BU396" s="54"/>
      <c r="BV396" s="54"/>
      <c r="BX396" s="52"/>
      <c r="BZ396" s="55"/>
      <c r="CB396" s="55"/>
      <c r="CD396" s="56"/>
      <c r="CE396" s="57"/>
      <c r="CF396" s="59"/>
      <c r="CG396" s="54"/>
      <c r="CH396" s="59"/>
      <c r="CI396" s="58"/>
      <c r="CJ396" s="54"/>
      <c r="CK396" s="59"/>
      <c r="CL396" s="54"/>
      <c r="CM396" s="54"/>
      <c r="CN396" s="56"/>
      <c r="CT396" s="61"/>
    </row>
    <row r="397" spans="16:98" x14ac:dyDescent="0.35">
      <c r="P397" s="24"/>
      <c r="U397" s="28"/>
      <c r="W397" s="27"/>
      <c r="Y397" s="27"/>
      <c r="AA397" s="27"/>
      <c r="AS397" s="42"/>
      <c r="AT397" s="45"/>
      <c r="AV397" s="45"/>
      <c r="AX397" s="45"/>
      <c r="AZ397" s="45"/>
      <c r="BB397" s="45"/>
      <c r="BD397" s="46"/>
      <c r="BE397" s="40"/>
      <c r="BH397" s="50"/>
      <c r="BK397" s="51"/>
      <c r="BM397" s="52"/>
      <c r="BN397" s="53"/>
      <c r="BO397" s="53"/>
      <c r="BP397" s="53"/>
      <c r="BQ397" s="53"/>
      <c r="BR397" s="53"/>
      <c r="BS397" s="51"/>
      <c r="BT397" s="51"/>
      <c r="BU397" s="54"/>
      <c r="BV397" s="54"/>
      <c r="BX397" s="52"/>
      <c r="BZ397" s="55"/>
      <c r="CB397" s="55"/>
      <c r="CD397" s="56"/>
      <c r="CE397" s="57"/>
      <c r="CF397" s="59"/>
      <c r="CG397" s="54"/>
      <c r="CH397" s="59"/>
      <c r="CI397" s="58"/>
      <c r="CJ397" s="54"/>
      <c r="CK397" s="59"/>
      <c r="CL397" s="54"/>
      <c r="CM397" s="54"/>
      <c r="CN397" s="56"/>
      <c r="CT397" s="61"/>
    </row>
    <row r="398" spans="16:98" x14ac:dyDescent="0.35">
      <c r="P398" s="24"/>
      <c r="U398" s="28"/>
      <c r="W398" s="27"/>
      <c r="Y398" s="27"/>
      <c r="AA398" s="27"/>
      <c r="AS398" s="42"/>
      <c r="AT398" s="45"/>
      <c r="AV398" s="45"/>
      <c r="AX398" s="45"/>
      <c r="AZ398" s="45"/>
      <c r="BB398" s="45"/>
      <c r="BD398" s="46"/>
      <c r="BE398" s="40"/>
      <c r="BH398" s="50"/>
      <c r="BK398" s="51"/>
      <c r="BM398" s="52"/>
      <c r="BN398" s="53"/>
      <c r="BO398" s="53"/>
      <c r="BP398" s="53"/>
      <c r="BQ398" s="53"/>
      <c r="BR398" s="53"/>
      <c r="BS398" s="51"/>
      <c r="BT398" s="51"/>
      <c r="BU398" s="54"/>
      <c r="BV398" s="54"/>
      <c r="BX398" s="52"/>
      <c r="BZ398" s="55"/>
      <c r="CB398" s="55"/>
      <c r="CD398" s="56"/>
      <c r="CE398" s="57"/>
      <c r="CF398" s="59"/>
      <c r="CG398" s="54"/>
      <c r="CH398" s="59"/>
      <c r="CI398" s="58"/>
      <c r="CJ398" s="54"/>
      <c r="CK398" s="59"/>
      <c r="CL398" s="54"/>
      <c r="CM398" s="54"/>
      <c r="CN398" s="56"/>
      <c r="CT398" s="61"/>
    </row>
    <row r="399" spans="16:98" x14ac:dyDescent="0.35">
      <c r="P399" s="24"/>
      <c r="U399" s="28"/>
      <c r="W399" s="27"/>
      <c r="Y399" s="27"/>
      <c r="AA399" s="27"/>
      <c r="AS399" s="42"/>
      <c r="AT399" s="45"/>
      <c r="AV399" s="45"/>
      <c r="AX399" s="45"/>
      <c r="AZ399" s="45"/>
      <c r="BB399" s="45"/>
      <c r="BD399" s="46"/>
      <c r="BE399" s="40"/>
      <c r="BH399" s="50"/>
      <c r="BK399" s="51"/>
      <c r="BM399" s="52"/>
      <c r="BN399" s="53"/>
      <c r="BO399" s="53"/>
      <c r="BP399" s="53"/>
      <c r="BQ399" s="53"/>
      <c r="BR399" s="53"/>
      <c r="BS399" s="51"/>
      <c r="BT399" s="51"/>
      <c r="BU399" s="54"/>
      <c r="BV399" s="54"/>
      <c r="BX399" s="52"/>
      <c r="BZ399" s="55"/>
      <c r="CB399" s="55"/>
      <c r="CD399" s="56"/>
      <c r="CE399" s="57"/>
      <c r="CF399" s="59"/>
      <c r="CG399" s="54"/>
      <c r="CH399" s="59"/>
      <c r="CI399" s="58"/>
      <c r="CJ399" s="54"/>
      <c r="CK399" s="59"/>
      <c r="CL399" s="54"/>
      <c r="CM399" s="54"/>
      <c r="CN399" s="56"/>
      <c r="CT399" s="61"/>
    </row>
    <row r="400" spans="16:98" x14ac:dyDescent="0.35">
      <c r="P400" s="24"/>
      <c r="U400" s="28"/>
      <c r="W400" s="27"/>
      <c r="Y400" s="27"/>
      <c r="AA400" s="27"/>
      <c r="AS400" s="42"/>
      <c r="AT400" s="45"/>
      <c r="AV400" s="45"/>
      <c r="AX400" s="45"/>
      <c r="AZ400" s="45"/>
      <c r="BB400" s="45"/>
      <c r="BD400" s="46"/>
      <c r="BE400" s="40"/>
      <c r="BH400" s="50"/>
      <c r="BK400" s="51"/>
      <c r="BM400" s="52"/>
      <c r="BN400" s="53"/>
      <c r="BO400" s="53"/>
      <c r="BP400" s="53"/>
      <c r="BQ400" s="53"/>
      <c r="BR400" s="53"/>
      <c r="BS400" s="51"/>
      <c r="BT400" s="51"/>
      <c r="BU400" s="54"/>
      <c r="BV400" s="54"/>
      <c r="BX400" s="52"/>
      <c r="BZ400" s="55"/>
      <c r="CB400" s="55"/>
      <c r="CD400" s="56"/>
      <c r="CE400" s="57"/>
      <c r="CF400" s="59"/>
      <c r="CG400" s="54"/>
      <c r="CH400" s="59"/>
      <c r="CI400" s="58"/>
      <c r="CJ400" s="54"/>
      <c r="CK400" s="59"/>
      <c r="CL400" s="54"/>
      <c r="CM400" s="54"/>
      <c r="CN400" s="56"/>
      <c r="CT400" s="61"/>
    </row>
    <row r="401" spans="16:98" x14ac:dyDescent="0.35">
      <c r="P401" s="24"/>
      <c r="U401" s="28"/>
      <c r="W401" s="27"/>
      <c r="Y401" s="27"/>
      <c r="AA401" s="27"/>
      <c r="AS401" s="42"/>
      <c r="AT401" s="45"/>
      <c r="AV401" s="45"/>
      <c r="AX401" s="45"/>
      <c r="AZ401" s="45"/>
      <c r="BB401" s="45"/>
      <c r="BD401" s="46"/>
      <c r="BE401" s="40"/>
      <c r="BH401" s="50"/>
      <c r="BK401" s="51"/>
      <c r="BM401" s="52"/>
      <c r="BN401" s="53"/>
      <c r="BO401" s="53"/>
      <c r="BP401" s="53"/>
      <c r="BQ401" s="53"/>
      <c r="BR401" s="53"/>
      <c r="BS401" s="51"/>
      <c r="BT401" s="51"/>
      <c r="BU401" s="54"/>
      <c r="BV401" s="54"/>
      <c r="BX401" s="52"/>
      <c r="BZ401" s="55"/>
      <c r="CB401" s="55"/>
      <c r="CD401" s="56"/>
      <c r="CE401" s="57"/>
      <c r="CF401" s="59"/>
      <c r="CG401" s="54"/>
      <c r="CH401" s="59"/>
      <c r="CI401" s="58"/>
      <c r="CJ401" s="54"/>
      <c r="CK401" s="59"/>
      <c r="CL401" s="54"/>
      <c r="CM401" s="54"/>
      <c r="CN401" s="56"/>
      <c r="CT401" s="61"/>
    </row>
    <row r="402" spans="16:98" x14ac:dyDescent="0.35">
      <c r="P402" s="24"/>
      <c r="U402" s="28"/>
      <c r="W402" s="27"/>
      <c r="Y402" s="27"/>
      <c r="AA402" s="27"/>
      <c r="AS402" s="42"/>
      <c r="AT402" s="45"/>
      <c r="AV402" s="45"/>
      <c r="AX402" s="45"/>
      <c r="AZ402" s="45"/>
      <c r="BB402" s="45"/>
      <c r="BD402" s="46"/>
      <c r="BE402" s="40"/>
      <c r="BH402" s="50"/>
      <c r="BK402" s="51"/>
      <c r="BM402" s="52"/>
      <c r="BN402" s="53"/>
      <c r="BO402" s="53"/>
      <c r="BP402" s="53"/>
      <c r="BQ402" s="53"/>
      <c r="BR402" s="53"/>
      <c r="BS402" s="51"/>
      <c r="BT402" s="51"/>
      <c r="BU402" s="54"/>
      <c r="BV402" s="54"/>
      <c r="BX402" s="52"/>
      <c r="BZ402" s="55"/>
      <c r="CB402" s="55"/>
      <c r="CD402" s="56"/>
      <c r="CE402" s="57"/>
      <c r="CF402" s="59"/>
      <c r="CG402" s="54"/>
      <c r="CH402" s="59"/>
      <c r="CI402" s="58"/>
      <c r="CJ402" s="54"/>
      <c r="CK402" s="59"/>
      <c r="CL402" s="54"/>
      <c r="CM402" s="54"/>
      <c r="CN402" s="56"/>
      <c r="CT402" s="61"/>
    </row>
    <row r="403" spans="16:98" x14ac:dyDescent="0.35">
      <c r="P403" s="24"/>
      <c r="U403" s="28"/>
      <c r="W403" s="27"/>
      <c r="Y403" s="27"/>
      <c r="AA403" s="27"/>
      <c r="AS403" s="42"/>
      <c r="AT403" s="45"/>
      <c r="AV403" s="45"/>
      <c r="AX403" s="45"/>
      <c r="AZ403" s="45"/>
      <c r="BB403" s="45"/>
      <c r="BD403" s="46"/>
      <c r="BE403" s="40"/>
      <c r="BH403" s="50"/>
      <c r="BK403" s="51"/>
      <c r="BM403" s="52"/>
      <c r="BN403" s="53"/>
      <c r="BO403" s="53"/>
      <c r="BP403" s="53"/>
      <c r="BQ403" s="53"/>
      <c r="BR403" s="53"/>
      <c r="BS403" s="51"/>
      <c r="BT403" s="51"/>
      <c r="BU403" s="54"/>
      <c r="BV403" s="54"/>
      <c r="BX403" s="52"/>
      <c r="BZ403" s="55"/>
      <c r="CB403" s="55"/>
      <c r="CD403" s="56"/>
      <c r="CE403" s="57"/>
      <c r="CF403" s="59"/>
      <c r="CG403" s="54"/>
      <c r="CH403" s="59"/>
      <c r="CI403" s="58"/>
      <c r="CJ403" s="54"/>
      <c r="CK403" s="59"/>
      <c r="CL403" s="54"/>
      <c r="CM403" s="54"/>
      <c r="CN403" s="56"/>
      <c r="CT403" s="61"/>
    </row>
    <row r="404" spans="16:98" x14ac:dyDescent="0.35">
      <c r="P404" s="24"/>
      <c r="U404" s="28"/>
      <c r="W404" s="27"/>
      <c r="Y404" s="27"/>
      <c r="AA404" s="27"/>
      <c r="AS404" s="42"/>
      <c r="AT404" s="45"/>
      <c r="AV404" s="45"/>
      <c r="AX404" s="45"/>
      <c r="AZ404" s="45"/>
      <c r="BB404" s="45"/>
      <c r="BD404" s="46"/>
      <c r="BE404" s="40"/>
      <c r="BH404" s="50"/>
      <c r="BK404" s="51"/>
      <c r="BM404" s="52"/>
      <c r="BN404" s="53"/>
      <c r="BO404" s="53"/>
      <c r="BP404" s="53"/>
      <c r="BQ404" s="53"/>
      <c r="BR404" s="53"/>
      <c r="BS404" s="51"/>
      <c r="BT404" s="51"/>
      <c r="BU404" s="54"/>
      <c r="BV404" s="54"/>
      <c r="BX404" s="52"/>
      <c r="BZ404" s="55"/>
      <c r="CB404" s="55"/>
      <c r="CD404" s="56"/>
      <c r="CE404" s="57"/>
      <c r="CF404" s="59"/>
      <c r="CG404" s="54"/>
      <c r="CH404" s="59"/>
      <c r="CI404" s="58"/>
      <c r="CJ404" s="54"/>
      <c r="CK404" s="59"/>
      <c r="CL404" s="54"/>
      <c r="CM404" s="54"/>
      <c r="CN404" s="56"/>
      <c r="CT404" s="61"/>
    </row>
    <row r="405" spans="16:98" x14ac:dyDescent="0.35">
      <c r="P405" s="24"/>
      <c r="U405" s="28"/>
      <c r="W405" s="27"/>
      <c r="Y405" s="27"/>
      <c r="AA405" s="27"/>
      <c r="AS405" s="42"/>
      <c r="AT405" s="45"/>
      <c r="AV405" s="45"/>
      <c r="AX405" s="45"/>
      <c r="AZ405" s="45"/>
      <c r="BB405" s="45"/>
      <c r="BD405" s="46"/>
      <c r="BE405" s="40"/>
      <c r="BH405" s="50"/>
      <c r="BK405" s="51"/>
      <c r="BM405" s="52"/>
      <c r="BN405" s="53"/>
      <c r="BO405" s="53"/>
      <c r="BP405" s="53"/>
      <c r="BQ405" s="53"/>
      <c r="BR405" s="53"/>
      <c r="BS405" s="51"/>
      <c r="BT405" s="51"/>
      <c r="BU405" s="54"/>
      <c r="BV405" s="54"/>
      <c r="BX405" s="52"/>
      <c r="BZ405" s="55"/>
      <c r="CB405" s="55"/>
      <c r="CD405" s="56"/>
      <c r="CE405" s="57"/>
      <c r="CF405" s="59"/>
      <c r="CG405" s="54"/>
      <c r="CH405" s="59"/>
      <c r="CI405" s="58"/>
      <c r="CJ405" s="54"/>
      <c r="CK405" s="59"/>
      <c r="CL405" s="54"/>
      <c r="CM405" s="54"/>
      <c r="CN405" s="56"/>
      <c r="CT405" s="61"/>
    </row>
    <row r="406" spans="16:98" x14ac:dyDescent="0.35">
      <c r="P406" s="24"/>
      <c r="U406" s="28"/>
      <c r="W406" s="27"/>
      <c r="Y406" s="27"/>
      <c r="AA406" s="27"/>
      <c r="AS406" s="42"/>
      <c r="AT406" s="45"/>
      <c r="AV406" s="45"/>
      <c r="AX406" s="45"/>
      <c r="AZ406" s="45"/>
      <c r="BB406" s="45"/>
      <c r="BD406" s="46"/>
      <c r="BE406" s="40"/>
      <c r="BH406" s="50"/>
      <c r="BK406" s="51"/>
      <c r="BM406" s="52"/>
      <c r="BN406" s="53"/>
      <c r="BO406" s="53"/>
      <c r="BP406" s="53"/>
      <c r="BQ406" s="53"/>
      <c r="BR406" s="53"/>
      <c r="BS406" s="51"/>
      <c r="BT406" s="51"/>
      <c r="BU406" s="54"/>
      <c r="BV406" s="54"/>
      <c r="BX406" s="52"/>
      <c r="BZ406" s="55"/>
      <c r="CB406" s="55"/>
      <c r="CD406" s="56"/>
      <c r="CE406" s="57"/>
      <c r="CF406" s="59"/>
      <c r="CG406" s="54"/>
      <c r="CH406" s="59"/>
      <c r="CI406" s="58"/>
      <c r="CJ406" s="54"/>
      <c r="CK406" s="59"/>
      <c r="CL406" s="54"/>
      <c r="CM406" s="54"/>
      <c r="CN406" s="56"/>
      <c r="CT406" s="61"/>
    </row>
    <row r="407" spans="16:98" x14ac:dyDescent="0.35">
      <c r="P407" s="24"/>
      <c r="U407" s="28"/>
      <c r="W407" s="27"/>
      <c r="Y407" s="27"/>
      <c r="AA407" s="27"/>
      <c r="AS407" s="42"/>
      <c r="AT407" s="45"/>
      <c r="AV407" s="45"/>
      <c r="AX407" s="45"/>
      <c r="AZ407" s="45"/>
      <c r="BB407" s="45"/>
      <c r="BD407" s="46"/>
      <c r="BE407" s="40"/>
      <c r="BH407" s="50"/>
      <c r="BK407" s="51"/>
      <c r="BM407" s="52"/>
      <c r="BN407" s="53"/>
      <c r="BO407" s="53"/>
      <c r="BP407" s="53"/>
      <c r="BQ407" s="53"/>
      <c r="BR407" s="53"/>
      <c r="BS407" s="51"/>
      <c r="BT407" s="51"/>
      <c r="BU407" s="54"/>
      <c r="BV407" s="54"/>
      <c r="BX407" s="52"/>
      <c r="BZ407" s="55"/>
      <c r="CB407" s="55"/>
      <c r="CD407" s="56"/>
      <c r="CE407" s="57"/>
      <c r="CF407" s="59"/>
      <c r="CG407" s="54"/>
      <c r="CH407" s="59"/>
      <c r="CI407" s="58"/>
      <c r="CJ407" s="54"/>
      <c r="CK407" s="59"/>
      <c r="CL407" s="54"/>
      <c r="CM407" s="54"/>
      <c r="CN407" s="56"/>
      <c r="CT407" s="61"/>
    </row>
    <row r="408" spans="16:98" x14ac:dyDescent="0.35">
      <c r="P408" s="24"/>
      <c r="U408" s="28"/>
      <c r="W408" s="27"/>
      <c r="Y408" s="27"/>
      <c r="AA408" s="27"/>
      <c r="AS408" s="42"/>
      <c r="AT408" s="45"/>
      <c r="AV408" s="45"/>
      <c r="AX408" s="45"/>
      <c r="AZ408" s="45"/>
      <c r="BB408" s="45"/>
      <c r="BD408" s="46"/>
      <c r="BE408" s="40"/>
      <c r="BH408" s="50"/>
      <c r="BK408" s="51"/>
      <c r="BM408" s="52"/>
      <c r="BN408" s="53"/>
      <c r="BO408" s="53"/>
      <c r="BP408" s="53"/>
      <c r="BQ408" s="53"/>
      <c r="BR408" s="53"/>
      <c r="BS408" s="51"/>
      <c r="BT408" s="51"/>
      <c r="BU408" s="54"/>
      <c r="BV408" s="54"/>
      <c r="BX408" s="52"/>
      <c r="BZ408" s="55"/>
      <c r="CB408" s="55"/>
      <c r="CD408" s="56"/>
      <c r="CE408" s="57"/>
      <c r="CF408" s="59"/>
      <c r="CG408" s="54"/>
      <c r="CH408" s="59"/>
      <c r="CI408" s="58"/>
      <c r="CJ408" s="54"/>
      <c r="CK408" s="59"/>
      <c r="CL408" s="54"/>
      <c r="CM408" s="54"/>
      <c r="CN408" s="56"/>
      <c r="CT408" s="61"/>
    </row>
    <row r="409" spans="16:98" x14ac:dyDescent="0.35">
      <c r="P409" s="24"/>
      <c r="U409" s="28"/>
      <c r="W409" s="27"/>
      <c r="Y409" s="27"/>
      <c r="AA409" s="27"/>
      <c r="AS409" s="42"/>
      <c r="AT409" s="45"/>
      <c r="AV409" s="45"/>
      <c r="AX409" s="45"/>
      <c r="AZ409" s="45"/>
      <c r="BB409" s="45"/>
      <c r="BD409" s="46"/>
      <c r="BE409" s="40"/>
      <c r="BH409" s="50"/>
      <c r="BK409" s="51"/>
      <c r="BM409" s="52"/>
      <c r="BN409" s="53"/>
      <c r="BO409" s="53"/>
      <c r="BP409" s="53"/>
      <c r="BQ409" s="53"/>
      <c r="BR409" s="53"/>
      <c r="BS409" s="51"/>
      <c r="BT409" s="51"/>
      <c r="BU409" s="54"/>
      <c r="BV409" s="54"/>
      <c r="BX409" s="52"/>
      <c r="BZ409" s="55"/>
      <c r="CB409" s="55"/>
      <c r="CD409" s="56"/>
      <c r="CE409" s="57"/>
      <c r="CF409" s="59"/>
      <c r="CG409" s="54"/>
      <c r="CH409" s="59"/>
      <c r="CI409" s="58"/>
      <c r="CJ409" s="54"/>
      <c r="CK409" s="59"/>
      <c r="CL409" s="54"/>
      <c r="CM409" s="54"/>
      <c r="CN409" s="56"/>
      <c r="CT409" s="61"/>
    </row>
    <row r="410" spans="16:98" x14ac:dyDescent="0.35">
      <c r="P410" s="24"/>
      <c r="U410" s="28"/>
      <c r="W410" s="27"/>
      <c r="Y410" s="27"/>
      <c r="AA410" s="27"/>
      <c r="AS410" s="42"/>
      <c r="AT410" s="45"/>
      <c r="AV410" s="45"/>
      <c r="AX410" s="45"/>
      <c r="AZ410" s="45"/>
      <c r="BB410" s="45"/>
      <c r="BD410" s="46"/>
      <c r="BE410" s="40"/>
      <c r="BH410" s="50"/>
      <c r="BK410" s="51"/>
      <c r="BM410" s="52"/>
      <c r="BN410" s="53"/>
      <c r="BO410" s="53"/>
      <c r="BP410" s="53"/>
      <c r="BQ410" s="53"/>
      <c r="BR410" s="53"/>
      <c r="BS410" s="51"/>
      <c r="BT410" s="51"/>
      <c r="BU410" s="54"/>
      <c r="BV410" s="54"/>
      <c r="BX410" s="52"/>
      <c r="BZ410" s="55"/>
      <c r="CB410" s="55"/>
      <c r="CD410" s="56"/>
      <c r="CE410" s="57"/>
      <c r="CF410" s="59"/>
      <c r="CG410" s="54"/>
      <c r="CH410" s="59"/>
      <c r="CI410" s="58"/>
      <c r="CJ410" s="54"/>
      <c r="CK410" s="59"/>
      <c r="CL410" s="54"/>
      <c r="CM410" s="54"/>
      <c r="CN410" s="56"/>
      <c r="CT410" s="61"/>
    </row>
    <row r="411" spans="16:98" x14ac:dyDescent="0.35">
      <c r="P411" s="24"/>
      <c r="U411" s="28"/>
      <c r="W411" s="27"/>
      <c r="Y411" s="27"/>
      <c r="AA411" s="27"/>
      <c r="AS411" s="42"/>
      <c r="AT411" s="45"/>
      <c r="AV411" s="45"/>
      <c r="AX411" s="45"/>
      <c r="AZ411" s="45"/>
      <c r="BB411" s="45"/>
      <c r="BD411" s="46"/>
      <c r="BE411" s="40"/>
      <c r="BH411" s="50"/>
      <c r="BK411" s="51"/>
      <c r="BM411" s="52"/>
      <c r="BN411" s="53"/>
      <c r="BO411" s="53"/>
      <c r="BP411" s="53"/>
      <c r="BQ411" s="53"/>
      <c r="BR411" s="53"/>
      <c r="BS411" s="51"/>
      <c r="BT411" s="51"/>
      <c r="BU411" s="54"/>
      <c r="BV411" s="54"/>
      <c r="BX411" s="52"/>
      <c r="BZ411" s="55"/>
      <c r="CB411" s="55"/>
      <c r="CD411" s="56"/>
      <c r="CE411" s="57"/>
      <c r="CF411" s="59"/>
      <c r="CG411" s="54"/>
      <c r="CH411" s="59"/>
      <c r="CI411" s="58"/>
      <c r="CJ411" s="54"/>
      <c r="CK411" s="59"/>
      <c r="CL411" s="54"/>
      <c r="CM411" s="54"/>
      <c r="CN411" s="56"/>
      <c r="CT411" s="61"/>
    </row>
    <row r="412" spans="16:98" x14ac:dyDescent="0.35">
      <c r="P412" s="24"/>
      <c r="U412" s="28"/>
      <c r="W412" s="27"/>
      <c r="Y412" s="27"/>
      <c r="AA412" s="27"/>
      <c r="AS412" s="42"/>
      <c r="AT412" s="45"/>
      <c r="AV412" s="45"/>
      <c r="AX412" s="45"/>
      <c r="AZ412" s="45"/>
      <c r="BB412" s="45"/>
      <c r="BD412" s="46"/>
      <c r="BE412" s="40"/>
      <c r="BH412" s="50"/>
      <c r="BK412" s="51"/>
      <c r="BM412" s="52"/>
      <c r="BN412" s="53"/>
      <c r="BO412" s="53"/>
      <c r="BP412" s="53"/>
      <c r="BQ412" s="53"/>
      <c r="BR412" s="53"/>
      <c r="BS412" s="51"/>
      <c r="BT412" s="51"/>
      <c r="BU412" s="54"/>
      <c r="BV412" s="54"/>
      <c r="BX412" s="52"/>
      <c r="BZ412" s="55"/>
      <c r="CB412" s="55"/>
      <c r="CD412" s="56"/>
      <c r="CE412" s="57"/>
      <c r="CF412" s="59"/>
      <c r="CG412" s="54"/>
      <c r="CH412" s="59"/>
      <c r="CI412" s="58"/>
      <c r="CJ412" s="54"/>
      <c r="CK412" s="59"/>
      <c r="CL412" s="54"/>
      <c r="CM412" s="54"/>
      <c r="CN412" s="56"/>
      <c r="CT412" s="61"/>
    </row>
    <row r="413" spans="16:98" x14ac:dyDescent="0.35">
      <c r="P413" s="24"/>
      <c r="U413" s="28"/>
      <c r="W413" s="27"/>
      <c r="Y413" s="27"/>
      <c r="AA413" s="27"/>
      <c r="AS413" s="42"/>
      <c r="AT413" s="45"/>
      <c r="AV413" s="45"/>
      <c r="AX413" s="45"/>
      <c r="AZ413" s="45"/>
      <c r="BB413" s="45"/>
      <c r="BD413" s="46"/>
      <c r="BE413" s="40"/>
      <c r="BH413" s="50"/>
      <c r="BK413" s="51"/>
      <c r="BM413" s="52"/>
      <c r="BN413" s="53"/>
      <c r="BO413" s="53"/>
      <c r="BP413" s="53"/>
      <c r="BQ413" s="53"/>
      <c r="BR413" s="53"/>
      <c r="BS413" s="51"/>
      <c r="BT413" s="51"/>
      <c r="BU413" s="54"/>
      <c r="BV413" s="54"/>
      <c r="BX413" s="52"/>
      <c r="BZ413" s="55"/>
      <c r="CB413" s="55"/>
      <c r="CD413" s="56"/>
      <c r="CE413" s="57"/>
      <c r="CF413" s="59"/>
      <c r="CG413" s="54"/>
      <c r="CH413" s="59"/>
      <c r="CI413" s="58"/>
      <c r="CJ413" s="54"/>
      <c r="CK413" s="59"/>
      <c r="CL413" s="54"/>
      <c r="CM413" s="54"/>
      <c r="CN413" s="56"/>
      <c r="CT413" s="61"/>
    </row>
    <row r="414" spans="16:98" x14ac:dyDescent="0.35">
      <c r="P414" s="24"/>
      <c r="U414" s="28"/>
      <c r="W414" s="27"/>
      <c r="Y414" s="27"/>
      <c r="AA414" s="27"/>
      <c r="AS414" s="42"/>
      <c r="AT414" s="45"/>
      <c r="AV414" s="45"/>
      <c r="AX414" s="45"/>
      <c r="AZ414" s="45"/>
      <c r="BB414" s="45"/>
      <c r="BD414" s="46"/>
      <c r="BE414" s="40"/>
      <c r="BH414" s="50"/>
      <c r="BK414" s="51"/>
      <c r="BM414" s="52"/>
      <c r="BN414" s="53"/>
      <c r="BO414" s="53"/>
      <c r="BP414" s="53"/>
      <c r="BQ414" s="53"/>
      <c r="BR414" s="53"/>
      <c r="BS414" s="51"/>
      <c r="BT414" s="51"/>
      <c r="BU414" s="54"/>
      <c r="BV414" s="54"/>
      <c r="BX414" s="52"/>
      <c r="BZ414" s="55"/>
      <c r="CB414" s="55"/>
      <c r="CD414" s="56"/>
      <c r="CE414" s="57"/>
      <c r="CF414" s="59"/>
      <c r="CG414" s="54"/>
      <c r="CH414" s="59"/>
      <c r="CI414" s="58"/>
      <c r="CJ414" s="54"/>
      <c r="CK414" s="59"/>
      <c r="CL414" s="54"/>
      <c r="CM414" s="54"/>
      <c r="CN414" s="56"/>
      <c r="CT414" s="61"/>
    </row>
    <row r="415" spans="16:98" x14ac:dyDescent="0.35">
      <c r="P415" s="24"/>
      <c r="U415" s="28"/>
      <c r="W415" s="27"/>
      <c r="Y415" s="27"/>
      <c r="AA415" s="27"/>
      <c r="AS415" s="42"/>
      <c r="AT415" s="45"/>
      <c r="AV415" s="45"/>
      <c r="AX415" s="45"/>
      <c r="AZ415" s="45"/>
      <c r="BB415" s="45"/>
      <c r="BD415" s="46"/>
      <c r="BE415" s="40"/>
      <c r="BH415" s="50"/>
      <c r="BK415" s="51"/>
      <c r="BM415" s="52"/>
      <c r="BN415" s="53"/>
      <c r="BO415" s="53"/>
      <c r="BP415" s="53"/>
      <c r="BQ415" s="53"/>
      <c r="BR415" s="53"/>
      <c r="BS415" s="51"/>
      <c r="BT415" s="51"/>
      <c r="BU415" s="54"/>
      <c r="BV415" s="54"/>
      <c r="BX415" s="52"/>
      <c r="BZ415" s="55"/>
      <c r="CB415" s="55"/>
      <c r="CD415" s="56"/>
      <c r="CE415" s="57"/>
      <c r="CF415" s="59"/>
      <c r="CG415" s="54"/>
      <c r="CH415" s="59"/>
      <c r="CI415" s="58"/>
      <c r="CJ415" s="54"/>
      <c r="CK415" s="59"/>
      <c r="CL415" s="54"/>
      <c r="CM415" s="54"/>
      <c r="CN415" s="56"/>
      <c r="CT415" s="61"/>
    </row>
    <row r="416" spans="16:98" x14ac:dyDescent="0.35">
      <c r="P416" s="24"/>
      <c r="U416" s="28"/>
      <c r="W416" s="27"/>
      <c r="Y416" s="27"/>
      <c r="AA416" s="27"/>
      <c r="AS416" s="42"/>
      <c r="AT416" s="45"/>
      <c r="AV416" s="45"/>
      <c r="AX416" s="45"/>
      <c r="AZ416" s="45"/>
      <c r="BB416" s="45"/>
      <c r="BD416" s="46"/>
      <c r="BE416" s="40"/>
      <c r="BH416" s="50"/>
      <c r="BK416" s="51"/>
      <c r="BM416" s="52"/>
      <c r="BN416" s="53"/>
      <c r="BO416" s="53"/>
      <c r="BP416" s="53"/>
      <c r="BQ416" s="53"/>
      <c r="BR416" s="53"/>
      <c r="BS416" s="51"/>
      <c r="BT416" s="51"/>
      <c r="BU416" s="54"/>
      <c r="BV416" s="54"/>
      <c r="BX416" s="52"/>
      <c r="BZ416" s="55"/>
      <c r="CB416" s="55"/>
      <c r="CD416" s="56"/>
      <c r="CE416" s="57"/>
      <c r="CF416" s="59"/>
      <c r="CG416" s="54"/>
      <c r="CH416" s="59"/>
      <c r="CI416" s="58"/>
      <c r="CJ416" s="54"/>
      <c r="CK416" s="59"/>
      <c r="CL416" s="54"/>
      <c r="CM416" s="54"/>
      <c r="CN416" s="56"/>
      <c r="CT416" s="61"/>
    </row>
    <row r="417" spans="16:98" x14ac:dyDescent="0.35">
      <c r="P417" s="24"/>
      <c r="U417" s="28"/>
      <c r="W417" s="27"/>
      <c r="Y417" s="27"/>
      <c r="AA417" s="27"/>
      <c r="AS417" s="42"/>
      <c r="AT417" s="45"/>
      <c r="AV417" s="45"/>
      <c r="AX417" s="45"/>
      <c r="AZ417" s="45"/>
      <c r="BB417" s="45"/>
      <c r="BD417" s="46"/>
      <c r="BE417" s="40"/>
      <c r="BH417" s="50"/>
      <c r="BK417" s="51"/>
      <c r="BM417" s="52"/>
      <c r="BN417" s="53"/>
      <c r="BO417" s="53"/>
      <c r="BP417" s="53"/>
      <c r="BQ417" s="53"/>
      <c r="BR417" s="53"/>
      <c r="BS417" s="51"/>
      <c r="BT417" s="51"/>
      <c r="BU417" s="54"/>
      <c r="BV417" s="54"/>
      <c r="BX417" s="52"/>
      <c r="BZ417" s="55"/>
      <c r="CB417" s="55"/>
      <c r="CD417" s="56"/>
      <c r="CE417" s="57"/>
      <c r="CF417" s="59"/>
      <c r="CG417" s="54"/>
      <c r="CH417" s="59"/>
      <c r="CI417" s="58"/>
      <c r="CJ417" s="54"/>
      <c r="CK417" s="59"/>
      <c r="CL417" s="54"/>
      <c r="CM417" s="54"/>
      <c r="CN417" s="56"/>
      <c r="CT417" s="61"/>
    </row>
    <row r="418" spans="16:98" x14ac:dyDescent="0.35">
      <c r="P418" s="24"/>
      <c r="U418" s="28"/>
      <c r="W418" s="27"/>
      <c r="Y418" s="27"/>
      <c r="AA418" s="27"/>
      <c r="AS418" s="42"/>
      <c r="AT418" s="45"/>
      <c r="AV418" s="45"/>
      <c r="AX418" s="45"/>
      <c r="AZ418" s="45"/>
      <c r="BB418" s="45"/>
      <c r="BD418" s="46"/>
      <c r="BE418" s="40"/>
      <c r="BH418" s="50"/>
      <c r="BK418" s="51"/>
      <c r="BM418" s="52"/>
      <c r="BN418" s="53"/>
      <c r="BO418" s="53"/>
      <c r="BP418" s="53"/>
      <c r="BQ418" s="53"/>
      <c r="BR418" s="53"/>
      <c r="BS418" s="51"/>
      <c r="BT418" s="51"/>
      <c r="BU418" s="54"/>
      <c r="BV418" s="54"/>
      <c r="BX418" s="52"/>
      <c r="BZ418" s="55"/>
      <c r="CB418" s="55"/>
      <c r="CD418" s="56"/>
      <c r="CE418" s="57"/>
      <c r="CF418" s="59"/>
      <c r="CG418" s="54"/>
      <c r="CH418" s="59"/>
      <c r="CI418" s="58"/>
      <c r="CJ418" s="54"/>
      <c r="CK418" s="59"/>
      <c r="CL418" s="54"/>
      <c r="CM418" s="54"/>
      <c r="CN418" s="56"/>
      <c r="CT418" s="61"/>
    </row>
    <row r="419" spans="16:98" x14ac:dyDescent="0.35">
      <c r="P419" s="24"/>
      <c r="U419" s="28"/>
      <c r="W419" s="27"/>
      <c r="Y419" s="27"/>
      <c r="AA419" s="27"/>
      <c r="AS419" s="42"/>
      <c r="AT419" s="45"/>
      <c r="AV419" s="45"/>
      <c r="AX419" s="45"/>
      <c r="AZ419" s="45"/>
      <c r="BB419" s="45"/>
      <c r="BD419" s="46"/>
      <c r="BE419" s="40"/>
      <c r="BH419" s="50"/>
      <c r="BK419" s="51"/>
      <c r="BM419" s="52"/>
      <c r="BN419" s="53"/>
      <c r="BO419" s="53"/>
      <c r="BP419" s="53"/>
      <c r="BQ419" s="53"/>
      <c r="BR419" s="53"/>
      <c r="BS419" s="51"/>
      <c r="BT419" s="51"/>
      <c r="BU419" s="54"/>
      <c r="BV419" s="54"/>
      <c r="BX419" s="52"/>
      <c r="BZ419" s="55"/>
      <c r="CB419" s="55"/>
      <c r="CD419" s="56"/>
      <c r="CE419" s="57"/>
      <c r="CF419" s="59"/>
      <c r="CG419" s="54"/>
      <c r="CH419" s="59"/>
      <c r="CI419" s="58"/>
      <c r="CJ419" s="54"/>
      <c r="CK419" s="59"/>
      <c r="CL419" s="54"/>
      <c r="CM419" s="54"/>
      <c r="CN419" s="56"/>
      <c r="CT419" s="61"/>
    </row>
    <row r="420" spans="16:98" x14ac:dyDescent="0.35">
      <c r="P420" s="24"/>
      <c r="U420" s="28"/>
      <c r="W420" s="27"/>
      <c r="Y420" s="27"/>
      <c r="AA420" s="27"/>
      <c r="AS420" s="42"/>
      <c r="AT420" s="45"/>
      <c r="AV420" s="45"/>
      <c r="AX420" s="45"/>
      <c r="AZ420" s="45"/>
      <c r="BB420" s="45"/>
      <c r="BD420" s="46"/>
      <c r="BE420" s="40"/>
      <c r="BH420" s="50"/>
      <c r="BK420" s="51"/>
      <c r="BM420" s="52"/>
      <c r="BN420" s="53"/>
      <c r="BO420" s="53"/>
      <c r="BP420" s="53"/>
      <c r="BQ420" s="53"/>
      <c r="BR420" s="53"/>
      <c r="BS420" s="51"/>
      <c r="BT420" s="51"/>
      <c r="BU420" s="54"/>
      <c r="BV420" s="54"/>
      <c r="BX420" s="52"/>
      <c r="BZ420" s="55"/>
      <c r="CB420" s="55"/>
      <c r="CD420" s="56"/>
      <c r="CE420" s="57"/>
      <c r="CF420" s="59"/>
      <c r="CG420" s="54"/>
      <c r="CH420" s="59"/>
      <c r="CI420" s="58"/>
      <c r="CJ420" s="54"/>
      <c r="CK420" s="59"/>
      <c r="CL420" s="54"/>
      <c r="CM420" s="54"/>
      <c r="CN420" s="56"/>
      <c r="CT420" s="61"/>
    </row>
    <row r="421" spans="16:98" x14ac:dyDescent="0.35">
      <c r="P421" s="24"/>
      <c r="U421" s="28"/>
      <c r="W421" s="27"/>
      <c r="Y421" s="27"/>
      <c r="AA421" s="27"/>
      <c r="AS421" s="42"/>
      <c r="AT421" s="45"/>
      <c r="AV421" s="45"/>
      <c r="AX421" s="45"/>
      <c r="AZ421" s="45"/>
      <c r="BB421" s="45"/>
      <c r="BD421" s="46"/>
      <c r="BE421" s="40"/>
      <c r="BH421" s="50"/>
      <c r="BK421" s="51"/>
      <c r="BM421" s="52"/>
      <c r="BN421" s="53"/>
      <c r="BO421" s="53"/>
      <c r="BP421" s="53"/>
      <c r="BQ421" s="53"/>
      <c r="BR421" s="53"/>
      <c r="BS421" s="51"/>
      <c r="BT421" s="51"/>
      <c r="BU421" s="54"/>
      <c r="BV421" s="54"/>
      <c r="BX421" s="52"/>
      <c r="BZ421" s="55"/>
      <c r="CB421" s="55"/>
      <c r="CD421" s="56"/>
      <c r="CE421" s="57"/>
      <c r="CF421" s="59"/>
      <c r="CG421" s="54"/>
      <c r="CH421" s="59"/>
      <c r="CI421" s="58"/>
      <c r="CJ421" s="54"/>
      <c r="CK421" s="59"/>
      <c r="CL421" s="54"/>
      <c r="CM421" s="54"/>
      <c r="CN421" s="56"/>
      <c r="CT421" s="61"/>
    </row>
    <row r="422" spans="16:98" x14ac:dyDescent="0.35">
      <c r="P422" s="24"/>
      <c r="U422" s="28"/>
      <c r="W422" s="27"/>
      <c r="Y422" s="27"/>
      <c r="AA422" s="27"/>
      <c r="AS422" s="42"/>
      <c r="AT422" s="45"/>
      <c r="AV422" s="45"/>
      <c r="AX422" s="45"/>
      <c r="AZ422" s="45"/>
      <c r="BB422" s="45"/>
      <c r="BD422" s="46"/>
      <c r="BE422" s="40"/>
      <c r="BH422" s="50"/>
      <c r="BK422" s="51"/>
      <c r="BM422" s="52"/>
      <c r="BN422" s="53"/>
      <c r="BO422" s="53"/>
      <c r="BP422" s="53"/>
      <c r="BQ422" s="53"/>
      <c r="BR422" s="53"/>
      <c r="BS422" s="51"/>
      <c r="BT422" s="51"/>
      <c r="BU422" s="54"/>
      <c r="BV422" s="54"/>
      <c r="BX422" s="52"/>
      <c r="BZ422" s="55"/>
      <c r="CB422" s="55"/>
      <c r="CD422" s="56"/>
      <c r="CE422" s="57"/>
      <c r="CF422" s="59"/>
      <c r="CG422" s="54"/>
      <c r="CH422" s="59"/>
      <c r="CI422" s="58"/>
      <c r="CJ422" s="54"/>
      <c r="CK422" s="59"/>
      <c r="CL422" s="54"/>
      <c r="CM422" s="54"/>
      <c r="CN422" s="56"/>
      <c r="CT422" s="61"/>
    </row>
    <row r="423" spans="16:98" x14ac:dyDescent="0.35">
      <c r="P423" s="24"/>
      <c r="U423" s="28"/>
      <c r="W423" s="27"/>
      <c r="Y423" s="27"/>
      <c r="AA423" s="27"/>
      <c r="AS423" s="42"/>
      <c r="AT423" s="45"/>
      <c r="AV423" s="45"/>
      <c r="AX423" s="45"/>
      <c r="AZ423" s="45"/>
      <c r="BB423" s="45"/>
      <c r="BD423" s="46"/>
      <c r="BE423" s="40"/>
      <c r="BH423" s="50"/>
      <c r="BK423" s="51"/>
      <c r="BM423" s="52"/>
      <c r="BN423" s="53"/>
      <c r="BO423" s="53"/>
      <c r="BP423" s="53"/>
      <c r="BQ423" s="53"/>
      <c r="BR423" s="53"/>
      <c r="BS423" s="51"/>
      <c r="BT423" s="51"/>
      <c r="BU423" s="54"/>
      <c r="BV423" s="54"/>
      <c r="BX423" s="52"/>
      <c r="BZ423" s="55"/>
      <c r="CB423" s="55"/>
      <c r="CD423" s="56"/>
      <c r="CE423" s="57"/>
      <c r="CF423" s="59"/>
      <c r="CG423" s="54"/>
      <c r="CH423" s="59"/>
      <c r="CI423" s="58"/>
      <c r="CJ423" s="54"/>
      <c r="CK423" s="59"/>
      <c r="CL423" s="54"/>
      <c r="CM423" s="54"/>
      <c r="CN423" s="56"/>
      <c r="CT423" s="61"/>
    </row>
    <row r="424" spans="16:98" x14ac:dyDescent="0.35">
      <c r="P424" s="24"/>
      <c r="U424" s="28"/>
      <c r="W424" s="27"/>
      <c r="Y424" s="27"/>
      <c r="AA424" s="27"/>
      <c r="AS424" s="42"/>
      <c r="AT424" s="45"/>
      <c r="AV424" s="45"/>
      <c r="AX424" s="45"/>
      <c r="AZ424" s="45"/>
      <c r="BB424" s="45"/>
      <c r="BD424" s="46"/>
      <c r="BE424" s="40"/>
      <c r="BH424" s="50"/>
      <c r="BK424" s="51"/>
      <c r="BM424" s="52"/>
      <c r="BN424" s="53"/>
      <c r="BO424" s="53"/>
      <c r="BP424" s="53"/>
      <c r="BQ424" s="53"/>
      <c r="BR424" s="53"/>
      <c r="BS424" s="51"/>
      <c r="BT424" s="51"/>
      <c r="BU424" s="54"/>
      <c r="BV424" s="54"/>
      <c r="BX424" s="52"/>
      <c r="BZ424" s="55"/>
      <c r="CB424" s="55"/>
      <c r="CD424" s="56"/>
      <c r="CE424" s="57"/>
      <c r="CF424" s="59"/>
      <c r="CG424" s="54"/>
      <c r="CH424" s="59"/>
      <c r="CI424" s="58"/>
      <c r="CJ424" s="54"/>
      <c r="CK424" s="59"/>
      <c r="CL424" s="54"/>
      <c r="CM424" s="54"/>
      <c r="CN424" s="56"/>
      <c r="CT424" s="61"/>
    </row>
    <row r="425" spans="16:98" x14ac:dyDescent="0.35">
      <c r="P425" s="24"/>
      <c r="U425" s="28"/>
      <c r="W425" s="27"/>
      <c r="Y425" s="27"/>
      <c r="AA425" s="27"/>
      <c r="AS425" s="42"/>
      <c r="AT425" s="45"/>
      <c r="AV425" s="45"/>
      <c r="AX425" s="45"/>
      <c r="AZ425" s="45"/>
      <c r="BB425" s="45"/>
      <c r="BD425" s="46"/>
      <c r="BE425" s="40"/>
      <c r="BH425" s="50"/>
      <c r="BK425" s="51"/>
      <c r="BM425" s="52"/>
      <c r="BN425" s="53"/>
      <c r="BO425" s="53"/>
      <c r="BP425" s="53"/>
      <c r="BQ425" s="53"/>
      <c r="BR425" s="53"/>
      <c r="BS425" s="51"/>
      <c r="BT425" s="51"/>
      <c r="BU425" s="54"/>
      <c r="BV425" s="54"/>
      <c r="BX425" s="52"/>
      <c r="BZ425" s="55"/>
      <c r="CB425" s="55"/>
      <c r="CD425" s="56"/>
      <c r="CE425" s="57"/>
      <c r="CF425" s="59"/>
      <c r="CG425" s="54"/>
      <c r="CH425" s="59"/>
      <c r="CI425" s="58"/>
      <c r="CJ425" s="54"/>
      <c r="CK425" s="59"/>
      <c r="CL425" s="54"/>
      <c r="CM425" s="54"/>
      <c r="CN425" s="56"/>
      <c r="CT425" s="61"/>
    </row>
    <row r="426" spans="16:98" x14ac:dyDescent="0.35">
      <c r="P426" s="24"/>
      <c r="U426" s="28"/>
      <c r="W426" s="27"/>
      <c r="Y426" s="27"/>
      <c r="AA426" s="27"/>
      <c r="AS426" s="42"/>
      <c r="AT426" s="45"/>
      <c r="AV426" s="45"/>
      <c r="AX426" s="45"/>
      <c r="AZ426" s="45"/>
      <c r="BB426" s="45"/>
      <c r="BD426" s="46"/>
      <c r="BE426" s="40"/>
      <c r="BH426" s="50"/>
      <c r="BK426" s="51"/>
      <c r="BM426" s="52"/>
      <c r="BN426" s="53"/>
      <c r="BO426" s="53"/>
      <c r="BP426" s="53"/>
      <c r="BQ426" s="53"/>
      <c r="BR426" s="53"/>
      <c r="BS426" s="51"/>
      <c r="BT426" s="51"/>
      <c r="BU426" s="54"/>
      <c r="BV426" s="54"/>
      <c r="BX426" s="52"/>
      <c r="BZ426" s="55"/>
      <c r="CB426" s="55"/>
      <c r="CD426" s="56"/>
      <c r="CE426" s="57"/>
      <c r="CF426" s="59"/>
      <c r="CG426" s="54"/>
      <c r="CH426" s="59"/>
      <c r="CI426" s="58"/>
      <c r="CJ426" s="54"/>
      <c r="CK426" s="59"/>
      <c r="CL426" s="54"/>
      <c r="CM426" s="54"/>
      <c r="CN426" s="56"/>
      <c r="CT426" s="61"/>
    </row>
    <row r="427" spans="16:98" x14ac:dyDescent="0.35">
      <c r="P427" s="24"/>
      <c r="U427" s="28"/>
      <c r="W427" s="27"/>
      <c r="Y427" s="27"/>
      <c r="AA427" s="27"/>
      <c r="AS427" s="42"/>
      <c r="AT427" s="45"/>
      <c r="AV427" s="45"/>
      <c r="AX427" s="45"/>
      <c r="AZ427" s="45"/>
      <c r="BB427" s="45"/>
      <c r="BD427" s="46"/>
      <c r="BE427" s="40"/>
      <c r="BH427" s="50"/>
      <c r="BK427" s="51"/>
      <c r="BM427" s="52"/>
      <c r="BN427" s="53"/>
      <c r="BO427" s="53"/>
      <c r="BP427" s="53"/>
      <c r="BQ427" s="53"/>
      <c r="BR427" s="53"/>
      <c r="BS427" s="51"/>
      <c r="BT427" s="51"/>
      <c r="BU427" s="54"/>
      <c r="BV427" s="54"/>
      <c r="BX427" s="52"/>
      <c r="BZ427" s="55"/>
      <c r="CB427" s="55"/>
      <c r="CD427" s="56"/>
      <c r="CE427" s="57"/>
      <c r="CF427" s="59"/>
      <c r="CG427" s="54"/>
      <c r="CH427" s="59"/>
      <c r="CI427" s="58"/>
      <c r="CJ427" s="54"/>
      <c r="CK427" s="59"/>
      <c r="CL427" s="54"/>
      <c r="CM427" s="54"/>
      <c r="CN427" s="56"/>
      <c r="CT427" s="61"/>
    </row>
    <row r="428" spans="16:98" x14ac:dyDescent="0.35">
      <c r="P428" s="24"/>
      <c r="U428" s="28"/>
      <c r="W428" s="27"/>
      <c r="Y428" s="27"/>
      <c r="AA428" s="27"/>
      <c r="AS428" s="42"/>
      <c r="AT428" s="45"/>
      <c r="AV428" s="45"/>
      <c r="AX428" s="45"/>
      <c r="AZ428" s="45"/>
      <c r="BB428" s="45"/>
      <c r="BD428" s="46"/>
      <c r="BE428" s="40"/>
      <c r="BH428" s="50"/>
      <c r="BK428" s="51"/>
      <c r="BM428" s="52"/>
      <c r="BN428" s="53"/>
      <c r="BO428" s="53"/>
      <c r="BP428" s="53"/>
      <c r="BQ428" s="53"/>
      <c r="BR428" s="53"/>
      <c r="BS428" s="51"/>
      <c r="BT428" s="51"/>
      <c r="BU428" s="54"/>
      <c r="BV428" s="54"/>
      <c r="BX428" s="52"/>
      <c r="BZ428" s="55"/>
      <c r="CB428" s="55"/>
      <c r="CD428" s="56"/>
      <c r="CE428" s="57"/>
      <c r="CF428" s="59"/>
      <c r="CG428" s="54"/>
      <c r="CH428" s="59"/>
      <c r="CI428" s="58"/>
      <c r="CJ428" s="54"/>
      <c r="CK428" s="59"/>
      <c r="CL428" s="54"/>
      <c r="CM428" s="54"/>
      <c r="CN428" s="56"/>
      <c r="CT428" s="61"/>
    </row>
    <row r="429" spans="16:98" x14ac:dyDescent="0.35">
      <c r="P429" s="24"/>
      <c r="U429" s="28"/>
      <c r="W429" s="27"/>
      <c r="Y429" s="27"/>
      <c r="AA429" s="27"/>
      <c r="AS429" s="42"/>
      <c r="AT429" s="45"/>
      <c r="AV429" s="45"/>
      <c r="AX429" s="45"/>
      <c r="AZ429" s="45"/>
      <c r="BB429" s="45"/>
      <c r="BD429" s="46"/>
      <c r="BE429" s="40"/>
      <c r="BH429" s="50"/>
      <c r="BK429" s="51"/>
      <c r="BM429" s="52"/>
      <c r="BN429" s="53"/>
      <c r="BO429" s="53"/>
      <c r="BP429" s="53"/>
      <c r="BQ429" s="53"/>
      <c r="BR429" s="53"/>
      <c r="BS429" s="51"/>
      <c r="BT429" s="51"/>
      <c r="BU429" s="54"/>
      <c r="BV429" s="54"/>
      <c r="BX429" s="52"/>
      <c r="BZ429" s="55"/>
      <c r="CB429" s="55"/>
      <c r="CD429" s="56"/>
      <c r="CE429" s="57"/>
      <c r="CF429" s="59"/>
      <c r="CG429" s="54"/>
      <c r="CH429" s="59"/>
      <c r="CI429" s="58"/>
      <c r="CJ429" s="54"/>
      <c r="CK429" s="59"/>
      <c r="CL429" s="54"/>
      <c r="CM429" s="54"/>
      <c r="CN429" s="56"/>
      <c r="CT429" s="61"/>
    </row>
    <row r="430" spans="16:98" x14ac:dyDescent="0.35">
      <c r="P430" s="24"/>
      <c r="U430" s="28"/>
      <c r="W430" s="27"/>
      <c r="Y430" s="27"/>
      <c r="AA430" s="27"/>
      <c r="AS430" s="42"/>
      <c r="AT430" s="45"/>
      <c r="AV430" s="45"/>
      <c r="AX430" s="45"/>
      <c r="AZ430" s="45"/>
      <c r="BB430" s="45"/>
      <c r="BD430" s="46"/>
      <c r="BE430" s="40"/>
      <c r="BH430" s="50"/>
      <c r="BK430" s="51"/>
      <c r="BM430" s="52"/>
      <c r="BN430" s="53"/>
      <c r="BO430" s="53"/>
      <c r="BP430" s="53"/>
      <c r="BQ430" s="53"/>
      <c r="BR430" s="53"/>
      <c r="BS430" s="51"/>
      <c r="BT430" s="51"/>
      <c r="BU430" s="54"/>
      <c r="BV430" s="54"/>
      <c r="BX430" s="52"/>
      <c r="BZ430" s="55"/>
      <c r="CB430" s="55"/>
      <c r="CD430" s="56"/>
      <c r="CE430" s="57"/>
      <c r="CF430" s="59"/>
      <c r="CG430" s="54"/>
      <c r="CH430" s="59"/>
      <c r="CI430" s="58"/>
      <c r="CJ430" s="54"/>
      <c r="CK430" s="59"/>
      <c r="CL430" s="54"/>
      <c r="CM430" s="54"/>
      <c r="CN430" s="56"/>
      <c r="CT430" s="61"/>
    </row>
    <row r="431" spans="16:98" x14ac:dyDescent="0.35">
      <c r="P431" s="24"/>
      <c r="U431" s="28"/>
      <c r="W431" s="27"/>
      <c r="Y431" s="27"/>
      <c r="AA431" s="27"/>
      <c r="AS431" s="42"/>
      <c r="AT431" s="45"/>
      <c r="AV431" s="45"/>
      <c r="AX431" s="45"/>
      <c r="AZ431" s="45"/>
      <c r="BB431" s="45"/>
      <c r="BD431" s="46"/>
      <c r="BE431" s="40"/>
      <c r="BH431" s="50"/>
      <c r="BK431" s="51"/>
      <c r="BM431" s="52"/>
      <c r="BN431" s="53"/>
      <c r="BO431" s="53"/>
      <c r="BP431" s="53"/>
      <c r="BQ431" s="53"/>
      <c r="BR431" s="53"/>
      <c r="BS431" s="51"/>
      <c r="BT431" s="51"/>
      <c r="BU431" s="54"/>
      <c r="BV431" s="54"/>
      <c r="BX431" s="52"/>
      <c r="BZ431" s="55"/>
      <c r="CB431" s="55"/>
      <c r="CD431" s="56"/>
      <c r="CE431" s="57"/>
      <c r="CF431" s="59"/>
      <c r="CG431" s="54"/>
      <c r="CH431" s="59"/>
      <c r="CI431" s="58"/>
      <c r="CJ431" s="54"/>
      <c r="CK431" s="59"/>
      <c r="CL431" s="54"/>
      <c r="CM431" s="54"/>
      <c r="CN431" s="56"/>
      <c r="CT431" s="61"/>
    </row>
    <row r="432" spans="16:98" x14ac:dyDescent="0.35">
      <c r="P432" s="24"/>
      <c r="U432" s="28"/>
      <c r="W432" s="27"/>
      <c r="Y432" s="27"/>
      <c r="AA432" s="27"/>
      <c r="AS432" s="42"/>
      <c r="AT432" s="45"/>
      <c r="AV432" s="45"/>
      <c r="AX432" s="45"/>
      <c r="AZ432" s="45"/>
      <c r="BB432" s="45"/>
      <c r="BD432" s="46"/>
      <c r="BE432" s="40"/>
      <c r="BH432" s="50"/>
      <c r="BK432" s="51"/>
      <c r="BM432" s="52"/>
      <c r="BN432" s="53"/>
      <c r="BO432" s="53"/>
      <c r="BP432" s="53"/>
      <c r="BQ432" s="53"/>
      <c r="BR432" s="53"/>
      <c r="BS432" s="51"/>
      <c r="BT432" s="51"/>
      <c r="BU432" s="54"/>
      <c r="BV432" s="54"/>
      <c r="BX432" s="52"/>
      <c r="BZ432" s="55"/>
      <c r="CB432" s="55"/>
      <c r="CD432" s="56"/>
      <c r="CE432" s="57"/>
      <c r="CF432" s="59"/>
      <c r="CG432" s="54"/>
      <c r="CH432" s="59"/>
      <c r="CI432" s="58"/>
      <c r="CJ432" s="54"/>
      <c r="CK432" s="59"/>
      <c r="CL432" s="54"/>
      <c r="CM432" s="54"/>
      <c r="CN432" s="56"/>
      <c r="CT432" s="61"/>
    </row>
    <row r="433" spans="16:98" x14ac:dyDescent="0.35">
      <c r="P433" s="24"/>
      <c r="U433" s="28"/>
      <c r="W433" s="27"/>
      <c r="Y433" s="27"/>
      <c r="AA433" s="27"/>
      <c r="AS433" s="42"/>
      <c r="AT433" s="45"/>
      <c r="AV433" s="45"/>
      <c r="AX433" s="45"/>
      <c r="AZ433" s="45"/>
      <c r="BB433" s="45"/>
      <c r="BD433" s="46"/>
      <c r="BE433" s="40"/>
      <c r="BH433" s="50"/>
      <c r="BK433" s="51"/>
      <c r="BM433" s="52"/>
      <c r="BN433" s="53"/>
      <c r="BO433" s="53"/>
      <c r="BP433" s="53"/>
      <c r="BQ433" s="53"/>
      <c r="BR433" s="53"/>
      <c r="BS433" s="51"/>
      <c r="BT433" s="51"/>
      <c r="BU433" s="54"/>
      <c r="BV433" s="54"/>
      <c r="BX433" s="52"/>
      <c r="BZ433" s="55"/>
      <c r="CB433" s="55"/>
      <c r="CD433" s="56"/>
      <c r="CE433" s="57"/>
      <c r="CF433" s="59"/>
      <c r="CG433" s="54"/>
      <c r="CH433" s="59"/>
      <c r="CI433" s="58"/>
      <c r="CJ433" s="54"/>
      <c r="CK433" s="59"/>
      <c r="CL433" s="54"/>
      <c r="CM433" s="54"/>
      <c r="CN433" s="56"/>
      <c r="CT433" s="61"/>
    </row>
    <row r="434" spans="16:98" x14ac:dyDescent="0.35">
      <c r="P434" s="24"/>
      <c r="U434" s="28"/>
      <c r="W434" s="27"/>
      <c r="Y434" s="27"/>
      <c r="AA434" s="27"/>
      <c r="AS434" s="42"/>
      <c r="AT434" s="45"/>
      <c r="AV434" s="45"/>
      <c r="AX434" s="45"/>
      <c r="AZ434" s="45"/>
      <c r="BB434" s="45"/>
      <c r="BD434" s="46"/>
      <c r="BE434" s="40"/>
      <c r="BH434" s="50"/>
      <c r="BK434" s="51"/>
      <c r="BM434" s="52"/>
      <c r="BN434" s="53"/>
      <c r="BO434" s="53"/>
      <c r="BP434" s="53"/>
      <c r="BQ434" s="53"/>
      <c r="BR434" s="53"/>
      <c r="BS434" s="51"/>
      <c r="BT434" s="51"/>
      <c r="BU434" s="54"/>
      <c r="BV434" s="54"/>
      <c r="BX434" s="52"/>
      <c r="BZ434" s="55"/>
      <c r="CB434" s="55"/>
      <c r="CD434" s="56"/>
      <c r="CE434" s="57"/>
      <c r="CF434" s="59"/>
      <c r="CG434" s="54"/>
      <c r="CH434" s="59"/>
      <c r="CI434" s="58"/>
      <c r="CJ434" s="54"/>
      <c r="CK434" s="59"/>
      <c r="CL434" s="54"/>
      <c r="CM434" s="54"/>
      <c r="CN434" s="56"/>
      <c r="CT434" s="61"/>
    </row>
    <row r="435" spans="16:98" x14ac:dyDescent="0.35">
      <c r="P435" s="24"/>
      <c r="U435" s="28"/>
      <c r="W435" s="27"/>
      <c r="Y435" s="27"/>
      <c r="AA435" s="27"/>
      <c r="AS435" s="42"/>
      <c r="AT435" s="45"/>
      <c r="AV435" s="45"/>
      <c r="AX435" s="45"/>
      <c r="AZ435" s="45"/>
      <c r="BB435" s="45"/>
      <c r="BD435" s="46"/>
      <c r="BE435" s="40"/>
      <c r="BH435" s="50"/>
      <c r="BK435" s="51"/>
      <c r="BM435" s="52"/>
      <c r="BN435" s="53"/>
      <c r="BO435" s="53"/>
      <c r="BP435" s="53"/>
      <c r="BQ435" s="53"/>
      <c r="BR435" s="53"/>
      <c r="BS435" s="51"/>
      <c r="BT435" s="51"/>
      <c r="BU435" s="54"/>
      <c r="BV435" s="54"/>
      <c r="BX435" s="52"/>
      <c r="BZ435" s="55"/>
      <c r="CB435" s="55"/>
      <c r="CD435" s="56"/>
      <c r="CE435" s="57"/>
      <c r="CF435" s="59"/>
      <c r="CG435" s="54"/>
      <c r="CH435" s="59"/>
      <c r="CI435" s="58"/>
      <c r="CJ435" s="54"/>
      <c r="CK435" s="59"/>
      <c r="CL435" s="54"/>
      <c r="CM435" s="54"/>
      <c r="CN435" s="56"/>
      <c r="CT435" s="61"/>
    </row>
    <row r="436" spans="16:98" x14ac:dyDescent="0.35">
      <c r="P436" s="24"/>
      <c r="U436" s="28"/>
      <c r="W436" s="27"/>
      <c r="Y436" s="27"/>
      <c r="AA436" s="27"/>
      <c r="AS436" s="42"/>
      <c r="AT436" s="45"/>
      <c r="AV436" s="45"/>
      <c r="AX436" s="45"/>
      <c r="AZ436" s="45"/>
      <c r="BB436" s="45"/>
      <c r="BD436" s="46"/>
      <c r="BE436" s="40"/>
      <c r="BH436" s="50"/>
      <c r="BK436" s="51"/>
      <c r="BM436" s="52"/>
      <c r="BN436" s="53"/>
      <c r="BO436" s="53"/>
      <c r="BP436" s="53"/>
      <c r="BQ436" s="53"/>
      <c r="BR436" s="53"/>
      <c r="BS436" s="51"/>
      <c r="BT436" s="51"/>
      <c r="BU436" s="54"/>
      <c r="BV436" s="54"/>
      <c r="BX436" s="52"/>
      <c r="BZ436" s="55"/>
      <c r="CB436" s="55"/>
      <c r="CD436" s="56"/>
      <c r="CE436" s="57"/>
      <c r="CF436" s="59"/>
      <c r="CG436" s="54"/>
      <c r="CH436" s="59"/>
      <c r="CI436" s="58"/>
      <c r="CJ436" s="54"/>
      <c r="CK436" s="59"/>
      <c r="CL436" s="54"/>
      <c r="CM436" s="54"/>
      <c r="CN436" s="56"/>
      <c r="CT436" s="61"/>
    </row>
    <row r="437" spans="16:98" x14ac:dyDescent="0.35">
      <c r="P437" s="24"/>
      <c r="U437" s="28"/>
      <c r="W437" s="27"/>
      <c r="Y437" s="27"/>
      <c r="AA437" s="27"/>
      <c r="AS437" s="42"/>
      <c r="AT437" s="45"/>
      <c r="AV437" s="45"/>
      <c r="AX437" s="45"/>
      <c r="AZ437" s="45"/>
      <c r="BB437" s="45"/>
      <c r="BD437" s="46"/>
      <c r="BE437" s="40"/>
      <c r="BH437" s="50"/>
      <c r="BK437" s="51"/>
      <c r="BM437" s="52"/>
      <c r="BN437" s="53"/>
      <c r="BO437" s="53"/>
      <c r="BP437" s="53"/>
      <c r="BQ437" s="53"/>
      <c r="BR437" s="53"/>
      <c r="BS437" s="51"/>
      <c r="BT437" s="51"/>
      <c r="BU437" s="54"/>
      <c r="BV437" s="54"/>
      <c r="BX437" s="52"/>
      <c r="BZ437" s="55"/>
      <c r="CB437" s="55"/>
      <c r="CD437" s="56"/>
      <c r="CE437" s="57"/>
      <c r="CF437" s="59"/>
      <c r="CG437" s="54"/>
      <c r="CH437" s="59"/>
      <c r="CI437" s="58"/>
      <c r="CJ437" s="54"/>
      <c r="CK437" s="59"/>
      <c r="CL437" s="54"/>
      <c r="CM437" s="54"/>
      <c r="CN437" s="56"/>
      <c r="CT437" s="61"/>
    </row>
    <row r="438" spans="16:98" x14ac:dyDescent="0.35">
      <c r="P438" s="24"/>
      <c r="U438" s="28"/>
      <c r="W438" s="27"/>
      <c r="Y438" s="27"/>
      <c r="AA438" s="27"/>
      <c r="AS438" s="42"/>
      <c r="AT438" s="45"/>
      <c r="AV438" s="45"/>
      <c r="AX438" s="45"/>
      <c r="AZ438" s="45"/>
      <c r="BB438" s="45"/>
      <c r="BD438" s="46"/>
      <c r="BE438" s="40"/>
      <c r="BH438" s="50"/>
      <c r="BK438" s="51"/>
      <c r="BM438" s="52"/>
      <c r="BN438" s="53"/>
      <c r="BO438" s="53"/>
      <c r="BP438" s="53"/>
      <c r="BQ438" s="53"/>
      <c r="BR438" s="53"/>
      <c r="BS438" s="51"/>
      <c r="BT438" s="51"/>
      <c r="BU438" s="54"/>
      <c r="BV438" s="54"/>
      <c r="BX438" s="52"/>
      <c r="BZ438" s="55"/>
      <c r="CB438" s="55"/>
      <c r="CD438" s="56"/>
      <c r="CE438" s="57"/>
      <c r="CF438" s="59"/>
      <c r="CG438" s="54"/>
      <c r="CH438" s="59"/>
      <c r="CI438" s="58"/>
      <c r="CJ438" s="54"/>
      <c r="CK438" s="59"/>
      <c r="CL438" s="54"/>
      <c r="CM438" s="54"/>
      <c r="CN438" s="56"/>
      <c r="CT438" s="61"/>
    </row>
    <row r="439" spans="16:98" x14ac:dyDescent="0.35">
      <c r="P439" s="24"/>
      <c r="U439" s="28"/>
      <c r="W439" s="27"/>
      <c r="Y439" s="27"/>
      <c r="AA439" s="27"/>
      <c r="AS439" s="42"/>
      <c r="AT439" s="45"/>
      <c r="AV439" s="45"/>
      <c r="AX439" s="45"/>
      <c r="AZ439" s="45"/>
      <c r="BB439" s="45"/>
      <c r="BD439" s="46"/>
      <c r="BE439" s="40"/>
      <c r="BH439" s="50"/>
      <c r="BK439" s="51"/>
      <c r="BM439" s="52"/>
      <c r="BN439" s="53"/>
      <c r="BO439" s="53"/>
      <c r="BP439" s="53"/>
      <c r="BQ439" s="53"/>
      <c r="BR439" s="53"/>
      <c r="BS439" s="51"/>
      <c r="BT439" s="51"/>
      <c r="BU439" s="54"/>
      <c r="BV439" s="54"/>
      <c r="BX439" s="52"/>
      <c r="BZ439" s="55"/>
      <c r="CB439" s="55"/>
      <c r="CD439" s="56"/>
      <c r="CE439" s="57"/>
      <c r="CF439" s="59"/>
      <c r="CG439" s="54"/>
      <c r="CH439" s="59"/>
      <c r="CI439" s="58"/>
      <c r="CJ439" s="54"/>
      <c r="CK439" s="59"/>
      <c r="CL439" s="54"/>
      <c r="CM439" s="54"/>
      <c r="CN439" s="56"/>
      <c r="CT439" s="61"/>
    </row>
    <row r="440" spans="16:98" x14ac:dyDescent="0.35">
      <c r="P440" s="24"/>
      <c r="U440" s="28"/>
      <c r="W440" s="27"/>
      <c r="Y440" s="27"/>
      <c r="AA440" s="27"/>
      <c r="AS440" s="42"/>
      <c r="AT440" s="45"/>
      <c r="AV440" s="45"/>
      <c r="AX440" s="45"/>
      <c r="AZ440" s="45"/>
      <c r="BB440" s="45"/>
      <c r="BD440" s="46"/>
      <c r="BE440" s="40"/>
      <c r="BH440" s="50"/>
      <c r="BK440" s="51"/>
      <c r="BM440" s="52"/>
      <c r="BN440" s="53"/>
      <c r="BO440" s="53"/>
      <c r="BP440" s="53"/>
      <c r="BQ440" s="53"/>
      <c r="BR440" s="53"/>
      <c r="BS440" s="51"/>
      <c r="BT440" s="51"/>
      <c r="BU440" s="54"/>
      <c r="BV440" s="54"/>
      <c r="BX440" s="52"/>
      <c r="BZ440" s="55"/>
      <c r="CB440" s="55"/>
      <c r="CD440" s="56"/>
      <c r="CE440" s="57"/>
      <c r="CF440" s="59"/>
      <c r="CG440" s="54"/>
      <c r="CH440" s="59"/>
      <c r="CI440" s="58"/>
      <c r="CJ440" s="54"/>
      <c r="CK440" s="59"/>
      <c r="CL440" s="54"/>
      <c r="CM440" s="54"/>
      <c r="CN440" s="56"/>
      <c r="CT440" s="61"/>
    </row>
    <row r="441" spans="16:98" x14ac:dyDescent="0.35">
      <c r="P441" s="24"/>
      <c r="U441" s="28"/>
      <c r="W441" s="27"/>
      <c r="Y441" s="27"/>
      <c r="AA441" s="27"/>
      <c r="AS441" s="42"/>
      <c r="AT441" s="45"/>
      <c r="AV441" s="45"/>
      <c r="AX441" s="45"/>
      <c r="AZ441" s="45"/>
      <c r="BB441" s="45"/>
      <c r="BD441" s="46"/>
      <c r="BE441" s="40"/>
      <c r="BH441" s="50"/>
      <c r="BK441" s="51"/>
      <c r="BM441" s="52"/>
      <c r="BN441" s="53"/>
      <c r="BO441" s="53"/>
      <c r="BP441" s="53"/>
      <c r="BQ441" s="53"/>
      <c r="BR441" s="53"/>
      <c r="BS441" s="51"/>
      <c r="BT441" s="51"/>
      <c r="BU441" s="54"/>
      <c r="BV441" s="54"/>
      <c r="BX441" s="52"/>
      <c r="BZ441" s="55"/>
      <c r="CB441" s="55"/>
      <c r="CD441" s="56"/>
      <c r="CE441" s="57"/>
      <c r="CF441" s="59"/>
      <c r="CG441" s="54"/>
      <c r="CH441" s="59"/>
      <c r="CI441" s="58"/>
      <c r="CJ441" s="54"/>
      <c r="CK441" s="59"/>
      <c r="CL441" s="54"/>
      <c r="CM441" s="54"/>
      <c r="CN441" s="56"/>
      <c r="CT441" s="61"/>
    </row>
    <row r="442" spans="16:98" x14ac:dyDescent="0.35">
      <c r="P442" s="24"/>
      <c r="U442" s="28"/>
      <c r="W442" s="27"/>
      <c r="Y442" s="27"/>
      <c r="AA442" s="27"/>
      <c r="AS442" s="42"/>
      <c r="AT442" s="45"/>
      <c r="AV442" s="45"/>
      <c r="AX442" s="45"/>
      <c r="AZ442" s="45"/>
      <c r="BB442" s="45"/>
      <c r="BD442" s="46"/>
      <c r="BE442" s="40"/>
      <c r="BH442" s="50"/>
      <c r="BK442" s="51"/>
      <c r="BM442" s="52"/>
      <c r="BN442" s="53"/>
      <c r="BO442" s="53"/>
      <c r="BP442" s="53"/>
      <c r="BQ442" s="53"/>
      <c r="BR442" s="53"/>
      <c r="BS442" s="51"/>
      <c r="BT442" s="51"/>
      <c r="BU442" s="54"/>
      <c r="BV442" s="54"/>
      <c r="BX442" s="52"/>
      <c r="BZ442" s="55"/>
      <c r="CB442" s="55"/>
      <c r="CD442" s="56"/>
      <c r="CE442" s="57"/>
      <c r="CF442" s="59"/>
      <c r="CG442" s="54"/>
      <c r="CH442" s="59"/>
      <c r="CI442" s="58"/>
      <c r="CJ442" s="54"/>
      <c r="CK442" s="59"/>
      <c r="CL442" s="54"/>
      <c r="CM442" s="54"/>
      <c r="CN442" s="56"/>
      <c r="CT442" s="61"/>
    </row>
    <row r="443" spans="16:98" x14ac:dyDescent="0.35">
      <c r="P443" s="24"/>
      <c r="U443" s="28"/>
      <c r="W443" s="27"/>
      <c r="Y443" s="27"/>
      <c r="AA443" s="27"/>
      <c r="AS443" s="42"/>
      <c r="AT443" s="45"/>
      <c r="AV443" s="45"/>
      <c r="AX443" s="45"/>
      <c r="AZ443" s="45"/>
      <c r="BB443" s="45"/>
      <c r="BD443" s="46"/>
      <c r="BE443" s="40"/>
      <c r="BH443" s="50"/>
      <c r="BK443" s="51"/>
      <c r="BM443" s="52"/>
      <c r="BN443" s="53"/>
      <c r="BO443" s="53"/>
      <c r="BP443" s="53"/>
      <c r="BQ443" s="53"/>
      <c r="BR443" s="53"/>
      <c r="BS443" s="51"/>
      <c r="BT443" s="51"/>
      <c r="BU443" s="54"/>
      <c r="BV443" s="54"/>
      <c r="BX443" s="52"/>
      <c r="BZ443" s="55"/>
      <c r="CB443" s="55"/>
      <c r="CD443" s="56"/>
      <c r="CE443" s="57"/>
      <c r="CF443" s="59"/>
      <c r="CG443" s="54"/>
      <c r="CH443" s="59"/>
      <c r="CI443" s="58"/>
      <c r="CJ443" s="54"/>
      <c r="CK443" s="59"/>
      <c r="CL443" s="54"/>
      <c r="CM443" s="54"/>
      <c r="CN443" s="56"/>
      <c r="CT443" s="61"/>
    </row>
    <row r="444" spans="16:98" x14ac:dyDescent="0.35">
      <c r="P444" s="24"/>
      <c r="U444" s="28"/>
      <c r="W444" s="27"/>
      <c r="Y444" s="27"/>
      <c r="AA444" s="27"/>
      <c r="AS444" s="42"/>
      <c r="AT444" s="45"/>
      <c r="AV444" s="45"/>
      <c r="AX444" s="45"/>
      <c r="AZ444" s="45"/>
      <c r="BB444" s="45"/>
      <c r="BD444" s="46"/>
      <c r="BE444" s="40"/>
      <c r="BH444" s="50"/>
      <c r="BK444" s="51"/>
      <c r="BM444" s="52"/>
      <c r="BN444" s="53"/>
      <c r="BO444" s="53"/>
      <c r="BP444" s="53"/>
      <c r="BQ444" s="53"/>
      <c r="BR444" s="53"/>
      <c r="BS444" s="51"/>
      <c r="BT444" s="51"/>
      <c r="BU444" s="54"/>
      <c r="BV444" s="54"/>
      <c r="BX444" s="52"/>
      <c r="BZ444" s="55"/>
      <c r="CB444" s="55"/>
      <c r="CD444" s="56"/>
      <c r="CE444" s="57"/>
      <c r="CF444" s="59"/>
      <c r="CG444" s="54"/>
      <c r="CH444" s="59"/>
      <c r="CI444" s="58"/>
      <c r="CJ444" s="54"/>
      <c r="CK444" s="59"/>
      <c r="CL444" s="54"/>
      <c r="CM444" s="54"/>
      <c r="CN444" s="56"/>
      <c r="CT444" s="61"/>
    </row>
    <row r="445" spans="16:98" x14ac:dyDescent="0.35">
      <c r="P445" s="24"/>
      <c r="U445" s="28"/>
      <c r="W445" s="27"/>
      <c r="Y445" s="27"/>
      <c r="AA445" s="27"/>
      <c r="AS445" s="42"/>
      <c r="AT445" s="45"/>
      <c r="AV445" s="45"/>
      <c r="AX445" s="45"/>
      <c r="AZ445" s="45"/>
      <c r="BB445" s="45"/>
      <c r="BD445" s="46"/>
      <c r="BE445" s="40"/>
      <c r="BH445" s="50"/>
      <c r="BK445" s="51"/>
      <c r="BM445" s="52"/>
      <c r="BN445" s="53"/>
      <c r="BO445" s="53"/>
      <c r="BP445" s="53"/>
      <c r="BQ445" s="53"/>
      <c r="BR445" s="53"/>
      <c r="BS445" s="51"/>
      <c r="BT445" s="51"/>
      <c r="BU445" s="54"/>
      <c r="BV445" s="54"/>
      <c r="BX445" s="52"/>
      <c r="BZ445" s="55"/>
      <c r="CB445" s="55"/>
      <c r="CD445" s="56"/>
      <c r="CE445" s="57"/>
      <c r="CF445" s="59"/>
      <c r="CG445" s="54"/>
      <c r="CH445" s="59"/>
      <c r="CI445" s="58"/>
      <c r="CJ445" s="54"/>
      <c r="CK445" s="59"/>
      <c r="CL445" s="54"/>
      <c r="CM445" s="54"/>
      <c r="CN445" s="56"/>
      <c r="CT445" s="61"/>
    </row>
    <row r="446" spans="16:98" x14ac:dyDescent="0.35">
      <c r="P446" s="24"/>
      <c r="U446" s="28"/>
      <c r="W446" s="27"/>
      <c r="Y446" s="27"/>
      <c r="AA446" s="27"/>
      <c r="AS446" s="42"/>
      <c r="AT446" s="45"/>
      <c r="AV446" s="45"/>
      <c r="AX446" s="45"/>
      <c r="AZ446" s="45"/>
      <c r="BB446" s="45"/>
      <c r="BD446" s="46"/>
      <c r="BE446" s="40"/>
      <c r="BH446" s="50"/>
      <c r="BK446" s="51"/>
      <c r="BM446" s="52"/>
      <c r="BN446" s="53"/>
      <c r="BO446" s="53"/>
      <c r="BP446" s="53"/>
      <c r="BQ446" s="53"/>
      <c r="BR446" s="53"/>
      <c r="BS446" s="51"/>
      <c r="BT446" s="51"/>
      <c r="BU446" s="54"/>
      <c r="BV446" s="54"/>
      <c r="BX446" s="52"/>
      <c r="BZ446" s="55"/>
      <c r="CB446" s="55"/>
      <c r="CD446" s="56"/>
      <c r="CE446" s="57"/>
      <c r="CF446" s="59"/>
      <c r="CG446" s="54"/>
      <c r="CH446" s="59"/>
      <c r="CI446" s="58"/>
      <c r="CJ446" s="54"/>
      <c r="CK446" s="59"/>
      <c r="CL446" s="54"/>
      <c r="CM446" s="54"/>
      <c r="CN446" s="56"/>
      <c r="CT446" s="61"/>
    </row>
    <row r="447" spans="16:98" x14ac:dyDescent="0.35">
      <c r="P447" s="24"/>
      <c r="U447" s="28"/>
      <c r="W447" s="27"/>
      <c r="Y447" s="27"/>
      <c r="AA447" s="27"/>
      <c r="AS447" s="42"/>
      <c r="AT447" s="45"/>
      <c r="AV447" s="45"/>
      <c r="AX447" s="45"/>
      <c r="AZ447" s="45"/>
      <c r="BB447" s="45"/>
      <c r="BD447" s="46"/>
      <c r="BE447" s="40"/>
      <c r="BH447" s="50"/>
      <c r="BK447" s="51"/>
      <c r="BM447" s="52"/>
      <c r="BN447" s="53"/>
      <c r="BO447" s="53"/>
      <c r="BP447" s="53"/>
      <c r="BQ447" s="53"/>
      <c r="BR447" s="53"/>
      <c r="BS447" s="51"/>
      <c r="BT447" s="51"/>
      <c r="BU447" s="54"/>
      <c r="BV447" s="54"/>
      <c r="BX447" s="52"/>
      <c r="BZ447" s="55"/>
      <c r="CB447" s="55"/>
      <c r="CD447" s="56"/>
      <c r="CE447" s="57"/>
      <c r="CF447" s="59"/>
      <c r="CG447" s="54"/>
      <c r="CH447" s="59"/>
      <c r="CI447" s="58"/>
      <c r="CJ447" s="54"/>
      <c r="CK447" s="59"/>
      <c r="CL447" s="54"/>
      <c r="CM447" s="54"/>
      <c r="CN447" s="56"/>
      <c r="CT447" s="61"/>
    </row>
    <row r="448" spans="16:98" x14ac:dyDescent="0.35">
      <c r="P448" s="24"/>
      <c r="U448" s="28"/>
      <c r="W448" s="27"/>
      <c r="Y448" s="27"/>
      <c r="AA448" s="27"/>
      <c r="AS448" s="42"/>
      <c r="AT448" s="45"/>
      <c r="AV448" s="45"/>
      <c r="AX448" s="45"/>
      <c r="AZ448" s="45"/>
      <c r="BB448" s="45"/>
      <c r="BD448" s="46"/>
      <c r="BE448" s="40"/>
      <c r="BH448" s="50"/>
      <c r="BK448" s="51"/>
      <c r="BM448" s="52"/>
      <c r="BN448" s="53"/>
      <c r="BO448" s="53"/>
      <c r="BP448" s="53"/>
      <c r="BQ448" s="53"/>
      <c r="BR448" s="53"/>
      <c r="BS448" s="51"/>
      <c r="BT448" s="51"/>
      <c r="BU448" s="54"/>
      <c r="BV448" s="54"/>
      <c r="BX448" s="52"/>
      <c r="BZ448" s="55"/>
      <c r="CB448" s="55"/>
      <c r="CD448" s="56"/>
      <c r="CE448" s="57"/>
      <c r="CF448" s="59"/>
      <c r="CG448" s="54"/>
      <c r="CH448" s="59"/>
      <c r="CI448" s="58"/>
      <c r="CJ448" s="54"/>
      <c r="CK448" s="59"/>
      <c r="CL448" s="54"/>
      <c r="CM448" s="54"/>
      <c r="CN448" s="56"/>
      <c r="CT448" s="61"/>
    </row>
    <row r="449" spans="16:98" x14ac:dyDescent="0.35">
      <c r="P449" s="24"/>
      <c r="U449" s="28"/>
      <c r="W449" s="27"/>
      <c r="Y449" s="27"/>
      <c r="AA449" s="27"/>
      <c r="AS449" s="42"/>
      <c r="AT449" s="45"/>
      <c r="AV449" s="45"/>
      <c r="AX449" s="45"/>
      <c r="AZ449" s="45"/>
      <c r="BB449" s="45"/>
      <c r="BD449" s="46"/>
      <c r="BE449" s="40"/>
      <c r="BH449" s="50"/>
      <c r="BK449" s="51"/>
      <c r="BM449" s="52"/>
      <c r="BN449" s="53"/>
      <c r="BO449" s="53"/>
      <c r="BP449" s="53"/>
      <c r="BQ449" s="53"/>
      <c r="BR449" s="53"/>
      <c r="BS449" s="51"/>
      <c r="BT449" s="51"/>
      <c r="BU449" s="54"/>
      <c r="BV449" s="54"/>
      <c r="BX449" s="52"/>
      <c r="BZ449" s="55"/>
      <c r="CB449" s="55"/>
      <c r="CD449" s="56"/>
      <c r="CE449" s="57"/>
      <c r="CF449" s="59"/>
      <c r="CG449" s="54"/>
      <c r="CH449" s="59"/>
      <c r="CI449" s="58"/>
      <c r="CJ449" s="54"/>
      <c r="CK449" s="59"/>
      <c r="CL449" s="54"/>
      <c r="CM449" s="54"/>
      <c r="CN449" s="56"/>
      <c r="CT449" s="61"/>
    </row>
    <row r="450" spans="16:98" x14ac:dyDescent="0.35">
      <c r="P450" s="24"/>
      <c r="U450" s="28"/>
      <c r="W450" s="27"/>
      <c r="Y450" s="27"/>
      <c r="AA450" s="27"/>
      <c r="AS450" s="42"/>
      <c r="AT450" s="45"/>
      <c r="AV450" s="45"/>
      <c r="AX450" s="45"/>
      <c r="AZ450" s="45"/>
      <c r="BB450" s="45"/>
      <c r="BD450" s="46"/>
      <c r="BE450" s="40"/>
      <c r="BH450" s="50"/>
      <c r="BK450" s="51"/>
      <c r="BM450" s="52"/>
      <c r="BN450" s="53"/>
      <c r="BO450" s="53"/>
      <c r="BP450" s="53"/>
      <c r="BQ450" s="53"/>
      <c r="BR450" s="53"/>
      <c r="BS450" s="51"/>
      <c r="BT450" s="51"/>
      <c r="BU450" s="54"/>
      <c r="BV450" s="54"/>
      <c r="BX450" s="52"/>
      <c r="BZ450" s="55"/>
      <c r="CB450" s="55"/>
      <c r="CD450" s="56"/>
      <c r="CE450" s="57"/>
      <c r="CF450" s="59"/>
      <c r="CG450" s="54"/>
      <c r="CH450" s="59"/>
      <c r="CI450" s="58"/>
      <c r="CJ450" s="54"/>
      <c r="CK450" s="59"/>
      <c r="CL450" s="54"/>
      <c r="CM450" s="54"/>
      <c r="CN450" s="56"/>
      <c r="CT450" s="61"/>
    </row>
    <row r="451" spans="16:98" x14ac:dyDescent="0.35">
      <c r="P451" s="24"/>
      <c r="U451" s="28"/>
      <c r="W451" s="27"/>
      <c r="Y451" s="27"/>
      <c r="AA451" s="27"/>
      <c r="AS451" s="42"/>
      <c r="AT451" s="45"/>
      <c r="AV451" s="45"/>
      <c r="AX451" s="45"/>
      <c r="AZ451" s="45"/>
      <c r="BB451" s="45"/>
      <c r="BD451" s="46"/>
      <c r="BE451" s="40"/>
      <c r="BH451" s="50"/>
      <c r="BK451" s="51"/>
      <c r="BM451" s="52"/>
      <c r="BN451" s="53"/>
      <c r="BO451" s="53"/>
      <c r="BP451" s="53"/>
      <c r="BQ451" s="53"/>
      <c r="BR451" s="53"/>
      <c r="BS451" s="51"/>
      <c r="BT451" s="51"/>
      <c r="BU451" s="54"/>
      <c r="BV451" s="54"/>
      <c r="BX451" s="52"/>
      <c r="BZ451" s="55"/>
      <c r="CB451" s="55"/>
      <c r="CD451" s="56"/>
      <c r="CE451" s="57"/>
      <c r="CF451" s="59"/>
      <c r="CG451" s="54"/>
      <c r="CH451" s="59"/>
      <c r="CI451" s="58"/>
      <c r="CJ451" s="54"/>
      <c r="CK451" s="59"/>
      <c r="CL451" s="54"/>
      <c r="CM451" s="54"/>
      <c r="CN451" s="56"/>
      <c r="CT451" s="61"/>
    </row>
    <row r="452" spans="16:98" x14ac:dyDescent="0.35">
      <c r="P452" s="24"/>
      <c r="U452" s="28"/>
      <c r="W452" s="27"/>
      <c r="Y452" s="27"/>
      <c r="AA452" s="27"/>
      <c r="AS452" s="42"/>
      <c r="AT452" s="45"/>
      <c r="AV452" s="45"/>
      <c r="AX452" s="45"/>
      <c r="AZ452" s="45"/>
      <c r="BB452" s="45"/>
      <c r="BD452" s="46"/>
      <c r="BE452" s="40"/>
      <c r="BH452" s="50"/>
      <c r="BK452" s="51"/>
      <c r="BM452" s="52"/>
      <c r="BN452" s="53"/>
      <c r="BO452" s="53"/>
      <c r="BP452" s="53"/>
      <c r="BQ452" s="53"/>
      <c r="BR452" s="53"/>
      <c r="BS452" s="51"/>
      <c r="BT452" s="51"/>
      <c r="BU452" s="54"/>
      <c r="BV452" s="54"/>
      <c r="BX452" s="52"/>
      <c r="BZ452" s="55"/>
      <c r="CB452" s="55"/>
      <c r="CD452" s="56"/>
      <c r="CE452" s="57"/>
      <c r="CF452" s="59"/>
      <c r="CG452" s="54"/>
      <c r="CH452" s="59"/>
      <c r="CI452" s="58"/>
      <c r="CJ452" s="54"/>
      <c r="CK452" s="59"/>
      <c r="CL452" s="54"/>
      <c r="CM452" s="54"/>
      <c r="CN452" s="56"/>
      <c r="CT452" s="61"/>
    </row>
    <row r="453" spans="16:98" x14ac:dyDescent="0.35">
      <c r="P453" s="24"/>
      <c r="U453" s="28"/>
      <c r="W453" s="27"/>
      <c r="Y453" s="27"/>
      <c r="AA453" s="27"/>
      <c r="AS453" s="42"/>
      <c r="AT453" s="45"/>
      <c r="AV453" s="45"/>
      <c r="AX453" s="45"/>
      <c r="AZ453" s="45"/>
      <c r="BB453" s="45"/>
      <c r="BD453" s="46"/>
      <c r="BE453" s="40"/>
      <c r="BH453" s="50"/>
      <c r="BK453" s="51"/>
      <c r="BM453" s="52"/>
      <c r="BN453" s="53"/>
      <c r="BO453" s="53"/>
      <c r="BP453" s="53"/>
      <c r="BQ453" s="53"/>
      <c r="BR453" s="53"/>
      <c r="BS453" s="51"/>
      <c r="BT453" s="51"/>
      <c r="BU453" s="54"/>
      <c r="BV453" s="54"/>
      <c r="BX453" s="52"/>
      <c r="BZ453" s="55"/>
      <c r="CB453" s="55"/>
      <c r="CD453" s="56"/>
      <c r="CE453" s="57"/>
      <c r="CF453" s="59"/>
      <c r="CG453" s="54"/>
      <c r="CH453" s="59"/>
      <c r="CI453" s="58"/>
      <c r="CJ453" s="54"/>
      <c r="CK453" s="59"/>
      <c r="CL453" s="54"/>
      <c r="CM453" s="54"/>
      <c r="CN453" s="56"/>
      <c r="CT453" s="61"/>
    </row>
    <row r="454" spans="16:98" x14ac:dyDescent="0.35">
      <c r="P454" s="24"/>
      <c r="U454" s="28"/>
      <c r="W454" s="27"/>
      <c r="Y454" s="27"/>
      <c r="AA454" s="27"/>
      <c r="AS454" s="42"/>
      <c r="AT454" s="45"/>
      <c r="AV454" s="45"/>
      <c r="AX454" s="45"/>
      <c r="AZ454" s="45"/>
      <c r="BB454" s="45"/>
      <c r="BD454" s="46"/>
      <c r="BE454" s="40"/>
      <c r="BH454" s="50"/>
      <c r="BK454" s="51"/>
      <c r="BM454" s="52"/>
      <c r="BN454" s="53"/>
      <c r="BO454" s="53"/>
      <c r="BP454" s="53"/>
      <c r="BQ454" s="53"/>
      <c r="BR454" s="53"/>
      <c r="BS454" s="51"/>
      <c r="BT454" s="51"/>
      <c r="BU454" s="54"/>
      <c r="BV454" s="54"/>
      <c r="BX454" s="52"/>
      <c r="BZ454" s="55"/>
      <c r="CB454" s="55"/>
      <c r="CD454" s="56"/>
      <c r="CE454" s="57"/>
      <c r="CF454" s="59"/>
      <c r="CG454" s="54"/>
      <c r="CH454" s="59"/>
      <c r="CI454" s="58"/>
      <c r="CJ454" s="54"/>
      <c r="CK454" s="59"/>
      <c r="CL454" s="54"/>
      <c r="CM454" s="54"/>
      <c r="CN454" s="56"/>
      <c r="CT454" s="61"/>
    </row>
    <row r="455" spans="16:98" x14ac:dyDescent="0.35">
      <c r="P455" s="24"/>
      <c r="U455" s="28"/>
      <c r="W455" s="27"/>
      <c r="Y455" s="27"/>
      <c r="AA455" s="27"/>
      <c r="AS455" s="42"/>
      <c r="AT455" s="45"/>
      <c r="AV455" s="45"/>
      <c r="AX455" s="45"/>
      <c r="AZ455" s="45"/>
      <c r="BB455" s="45"/>
      <c r="BD455" s="46"/>
      <c r="BE455" s="40"/>
      <c r="BH455" s="50"/>
      <c r="BK455" s="51"/>
      <c r="BM455" s="52"/>
      <c r="BN455" s="53"/>
      <c r="BO455" s="53"/>
      <c r="BP455" s="53"/>
      <c r="BQ455" s="53"/>
      <c r="BR455" s="53"/>
      <c r="BS455" s="51"/>
      <c r="BT455" s="51"/>
      <c r="BU455" s="54"/>
      <c r="BV455" s="54"/>
      <c r="BX455" s="52"/>
      <c r="BZ455" s="55"/>
      <c r="CB455" s="55"/>
      <c r="CD455" s="56"/>
      <c r="CE455" s="57"/>
      <c r="CF455" s="59"/>
      <c r="CG455" s="54"/>
      <c r="CH455" s="59"/>
      <c r="CI455" s="58"/>
      <c r="CJ455" s="54"/>
      <c r="CK455" s="59"/>
      <c r="CL455" s="54"/>
      <c r="CM455" s="54"/>
      <c r="CN455" s="56"/>
      <c r="CT455" s="61"/>
    </row>
    <row r="456" spans="16:98" x14ac:dyDescent="0.35">
      <c r="P456" s="24"/>
      <c r="U456" s="28"/>
      <c r="W456" s="27"/>
      <c r="Y456" s="27"/>
      <c r="AA456" s="27"/>
      <c r="AS456" s="42"/>
      <c r="AT456" s="45"/>
      <c r="AV456" s="45"/>
      <c r="AX456" s="45"/>
      <c r="AZ456" s="45"/>
      <c r="BB456" s="45"/>
      <c r="BD456" s="46"/>
      <c r="BE456" s="40"/>
      <c r="BH456" s="50"/>
      <c r="BK456" s="51"/>
      <c r="BM456" s="52"/>
      <c r="BN456" s="53"/>
      <c r="BO456" s="53"/>
      <c r="BP456" s="53"/>
      <c r="BQ456" s="53"/>
      <c r="BR456" s="53"/>
      <c r="BS456" s="51"/>
      <c r="BT456" s="51"/>
      <c r="BU456" s="54"/>
      <c r="BV456" s="54"/>
      <c r="BX456" s="52"/>
      <c r="BZ456" s="55"/>
      <c r="CB456" s="55"/>
      <c r="CD456" s="56"/>
      <c r="CE456" s="57"/>
      <c r="CF456" s="59"/>
      <c r="CG456" s="54"/>
      <c r="CH456" s="59"/>
      <c r="CI456" s="58"/>
      <c r="CJ456" s="54"/>
      <c r="CK456" s="59"/>
      <c r="CL456" s="54"/>
      <c r="CM456" s="54"/>
      <c r="CN456" s="56"/>
      <c r="CT456" s="61"/>
    </row>
    <row r="457" spans="16:98" x14ac:dyDescent="0.35">
      <c r="P457" s="24"/>
      <c r="U457" s="28"/>
      <c r="W457" s="27"/>
      <c r="Y457" s="27"/>
      <c r="AA457" s="27"/>
      <c r="AS457" s="42"/>
      <c r="AT457" s="45"/>
      <c r="AV457" s="45"/>
      <c r="AX457" s="45"/>
      <c r="AZ457" s="45"/>
      <c r="BB457" s="45"/>
      <c r="BD457" s="46"/>
      <c r="BE457" s="40"/>
      <c r="BH457" s="50"/>
      <c r="BK457" s="51"/>
      <c r="BM457" s="52"/>
      <c r="BN457" s="53"/>
      <c r="BO457" s="53"/>
      <c r="BP457" s="53"/>
      <c r="BQ457" s="53"/>
      <c r="BR457" s="53"/>
      <c r="BS457" s="51"/>
      <c r="BT457" s="51"/>
      <c r="BU457" s="54"/>
      <c r="BV457" s="54"/>
      <c r="BX457" s="52"/>
      <c r="BZ457" s="55"/>
      <c r="CB457" s="55"/>
      <c r="CD457" s="56"/>
      <c r="CE457" s="57"/>
      <c r="CF457" s="59"/>
      <c r="CG457" s="54"/>
      <c r="CH457" s="59"/>
      <c r="CI457" s="58"/>
      <c r="CJ457" s="54"/>
      <c r="CK457" s="59"/>
      <c r="CL457" s="54"/>
      <c r="CM457" s="54"/>
      <c r="CN457" s="56"/>
      <c r="CT457" s="61"/>
    </row>
    <row r="458" spans="16:98" x14ac:dyDescent="0.35">
      <c r="P458" s="24"/>
      <c r="U458" s="28"/>
      <c r="W458" s="27"/>
      <c r="Y458" s="27"/>
      <c r="AA458" s="27"/>
      <c r="AS458" s="42"/>
      <c r="AT458" s="45"/>
      <c r="AV458" s="45"/>
      <c r="AX458" s="45"/>
      <c r="AZ458" s="45"/>
      <c r="BB458" s="45"/>
      <c r="BD458" s="46"/>
      <c r="BE458" s="40"/>
      <c r="BH458" s="50"/>
      <c r="BK458" s="51"/>
      <c r="BM458" s="52"/>
      <c r="BN458" s="53"/>
      <c r="BO458" s="53"/>
      <c r="BP458" s="53"/>
      <c r="BQ458" s="53"/>
      <c r="BR458" s="53"/>
      <c r="BS458" s="51"/>
      <c r="BT458" s="51"/>
      <c r="BU458" s="54"/>
      <c r="BV458" s="54"/>
      <c r="BX458" s="52"/>
      <c r="BZ458" s="55"/>
      <c r="CB458" s="55"/>
      <c r="CD458" s="56"/>
      <c r="CE458" s="57"/>
      <c r="CF458" s="59"/>
      <c r="CG458" s="54"/>
      <c r="CH458" s="59"/>
      <c r="CI458" s="58"/>
      <c r="CJ458" s="54"/>
      <c r="CK458" s="59"/>
      <c r="CL458" s="54"/>
      <c r="CM458" s="54"/>
      <c r="CN458" s="56"/>
      <c r="CT458" s="61"/>
    </row>
    <row r="459" spans="16:98" x14ac:dyDescent="0.35">
      <c r="P459" s="24"/>
      <c r="U459" s="28"/>
      <c r="W459" s="27"/>
      <c r="Y459" s="27"/>
      <c r="AA459" s="27"/>
      <c r="AS459" s="42"/>
      <c r="AT459" s="45"/>
      <c r="AV459" s="45"/>
      <c r="AX459" s="45"/>
      <c r="AZ459" s="45"/>
      <c r="BB459" s="45"/>
      <c r="BD459" s="46"/>
      <c r="BE459" s="40"/>
      <c r="BH459" s="50"/>
      <c r="BK459" s="51"/>
      <c r="BM459" s="52"/>
      <c r="BN459" s="53"/>
      <c r="BO459" s="53"/>
      <c r="BP459" s="53"/>
      <c r="BQ459" s="53"/>
      <c r="BR459" s="53"/>
      <c r="BS459" s="51"/>
      <c r="BT459" s="51"/>
      <c r="BU459" s="54"/>
      <c r="BV459" s="54"/>
      <c r="BX459" s="52"/>
      <c r="BZ459" s="55"/>
      <c r="CB459" s="55"/>
      <c r="CD459" s="56"/>
      <c r="CE459" s="57"/>
      <c r="CF459" s="59"/>
      <c r="CG459" s="54"/>
      <c r="CH459" s="59"/>
      <c r="CI459" s="58"/>
      <c r="CJ459" s="54"/>
      <c r="CK459" s="59"/>
      <c r="CL459" s="54"/>
      <c r="CM459" s="54"/>
      <c r="CN459" s="56"/>
      <c r="CT459" s="61"/>
    </row>
    <row r="460" spans="16:98" x14ac:dyDescent="0.35">
      <c r="P460" s="24"/>
      <c r="U460" s="28"/>
      <c r="W460" s="27"/>
      <c r="Y460" s="27"/>
      <c r="AA460" s="27"/>
      <c r="AS460" s="42"/>
      <c r="AT460" s="45"/>
      <c r="AV460" s="45"/>
      <c r="AX460" s="45"/>
      <c r="AZ460" s="45"/>
      <c r="BB460" s="45"/>
      <c r="BD460" s="46"/>
      <c r="BE460" s="40"/>
      <c r="BH460" s="50"/>
      <c r="BK460" s="51"/>
      <c r="BM460" s="52"/>
      <c r="BN460" s="53"/>
      <c r="BO460" s="53"/>
      <c r="BP460" s="53"/>
      <c r="BQ460" s="53"/>
      <c r="BR460" s="53"/>
      <c r="BS460" s="51"/>
      <c r="BT460" s="51"/>
      <c r="BU460" s="54"/>
      <c r="BV460" s="54"/>
      <c r="BX460" s="52"/>
      <c r="BZ460" s="55"/>
      <c r="CB460" s="55"/>
      <c r="CD460" s="56"/>
      <c r="CE460" s="57"/>
      <c r="CF460" s="59"/>
      <c r="CG460" s="54"/>
      <c r="CH460" s="59"/>
      <c r="CI460" s="58"/>
      <c r="CJ460" s="54"/>
      <c r="CK460" s="59"/>
      <c r="CL460" s="54"/>
      <c r="CM460" s="54"/>
      <c r="CN460" s="56"/>
      <c r="CT460" s="61"/>
    </row>
    <row r="461" spans="16:98" x14ac:dyDescent="0.35">
      <c r="P461" s="24"/>
      <c r="U461" s="28"/>
      <c r="W461" s="27"/>
      <c r="Y461" s="27"/>
      <c r="AA461" s="27"/>
      <c r="AS461" s="42"/>
      <c r="AT461" s="45"/>
      <c r="AV461" s="45"/>
      <c r="AX461" s="45"/>
      <c r="AZ461" s="45"/>
      <c r="BB461" s="45"/>
      <c r="BD461" s="46"/>
      <c r="BE461" s="40"/>
      <c r="BH461" s="50"/>
      <c r="BK461" s="51"/>
      <c r="BM461" s="52"/>
      <c r="BN461" s="53"/>
      <c r="BO461" s="53"/>
      <c r="BP461" s="53"/>
      <c r="BQ461" s="53"/>
      <c r="BR461" s="53"/>
      <c r="BS461" s="51"/>
      <c r="BT461" s="51"/>
      <c r="BU461" s="54"/>
      <c r="BV461" s="54"/>
      <c r="BX461" s="52"/>
      <c r="BZ461" s="55"/>
      <c r="CB461" s="55"/>
      <c r="CD461" s="56"/>
      <c r="CE461" s="57"/>
      <c r="CF461" s="59"/>
      <c r="CG461" s="54"/>
      <c r="CH461" s="59"/>
      <c r="CI461" s="58"/>
      <c r="CJ461" s="54"/>
      <c r="CK461" s="59"/>
      <c r="CL461" s="54"/>
      <c r="CM461" s="54"/>
      <c r="CN461" s="56"/>
      <c r="CT461" s="61"/>
    </row>
    <row r="462" spans="16:98" x14ac:dyDescent="0.35">
      <c r="P462" s="24"/>
      <c r="U462" s="28"/>
      <c r="W462" s="27"/>
      <c r="Y462" s="27"/>
      <c r="AA462" s="27"/>
      <c r="AS462" s="42"/>
      <c r="AT462" s="45"/>
      <c r="AV462" s="45"/>
      <c r="AX462" s="45"/>
      <c r="AZ462" s="45"/>
      <c r="BB462" s="45"/>
      <c r="BD462" s="46"/>
      <c r="BE462" s="40"/>
      <c r="BH462" s="50"/>
      <c r="BK462" s="51"/>
      <c r="BM462" s="52"/>
      <c r="BN462" s="53"/>
      <c r="BO462" s="53"/>
      <c r="BP462" s="53"/>
      <c r="BQ462" s="53"/>
      <c r="BR462" s="53"/>
      <c r="BS462" s="51"/>
      <c r="BT462" s="51"/>
      <c r="BU462" s="54"/>
      <c r="BV462" s="54"/>
      <c r="BX462" s="52"/>
      <c r="BZ462" s="55"/>
      <c r="CB462" s="55"/>
      <c r="CD462" s="56"/>
      <c r="CE462" s="57"/>
      <c r="CF462" s="59"/>
      <c r="CG462" s="54"/>
      <c r="CH462" s="59"/>
      <c r="CI462" s="58"/>
      <c r="CJ462" s="54"/>
      <c r="CK462" s="59"/>
      <c r="CL462" s="54"/>
      <c r="CM462" s="54"/>
      <c r="CN462" s="56"/>
      <c r="CT462" s="61"/>
    </row>
    <row r="463" spans="16:98" x14ac:dyDescent="0.35">
      <c r="P463" s="24"/>
      <c r="U463" s="28"/>
      <c r="W463" s="27"/>
      <c r="Y463" s="27"/>
      <c r="AA463" s="27"/>
      <c r="AS463" s="42"/>
      <c r="AT463" s="45"/>
      <c r="AV463" s="45"/>
      <c r="AX463" s="45"/>
      <c r="AZ463" s="45"/>
      <c r="BB463" s="45"/>
      <c r="BD463" s="46"/>
      <c r="BE463" s="40"/>
      <c r="BH463" s="50"/>
      <c r="BK463" s="51"/>
      <c r="BM463" s="52"/>
      <c r="BN463" s="53"/>
      <c r="BO463" s="53"/>
      <c r="BP463" s="53"/>
      <c r="BQ463" s="53"/>
      <c r="BR463" s="53"/>
      <c r="BS463" s="51"/>
      <c r="BT463" s="51"/>
      <c r="BU463" s="54"/>
      <c r="BV463" s="54"/>
      <c r="BX463" s="52"/>
      <c r="BZ463" s="55"/>
      <c r="CB463" s="55"/>
      <c r="CD463" s="56"/>
      <c r="CE463" s="57"/>
      <c r="CF463" s="59"/>
      <c r="CG463" s="54"/>
      <c r="CH463" s="59"/>
      <c r="CI463" s="58"/>
      <c r="CJ463" s="54"/>
      <c r="CK463" s="59"/>
      <c r="CL463" s="54"/>
      <c r="CM463" s="54"/>
      <c r="CN463" s="56"/>
      <c r="CT463" s="61"/>
    </row>
    <row r="464" spans="16:98" x14ac:dyDescent="0.35">
      <c r="P464" s="24"/>
      <c r="U464" s="28"/>
      <c r="W464" s="27"/>
      <c r="Y464" s="27"/>
      <c r="AA464" s="27"/>
      <c r="AS464" s="42"/>
      <c r="AT464" s="45"/>
      <c r="AV464" s="45"/>
      <c r="AX464" s="45"/>
      <c r="AZ464" s="45"/>
      <c r="BB464" s="45"/>
      <c r="BD464" s="46"/>
      <c r="BE464" s="40"/>
      <c r="BH464" s="50"/>
      <c r="BK464" s="51"/>
      <c r="BM464" s="52"/>
      <c r="BN464" s="53"/>
      <c r="BO464" s="53"/>
      <c r="BP464" s="53"/>
      <c r="BQ464" s="53"/>
      <c r="BR464" s="53"/>
      <c r="BS464" s="51"/>
      <c r="BT464" s="51"/>
      <c r="BU464" s="54"/>
      <c r="BV464" s="54"/>
      <c r="BX464" s="52"/>
      <c r="BZ464" s="55"/>
      <c r="CB464" s="55"/>
      <c r="CD464" s="56"/>
      <c r="CE464" s="57"/>
      <c r="CF464" s="59"/>
      <c r="CG464" s="54"/>
      <c r="CH464" s="59"/>
      <c r="CI464" s="58"/>
      <c r="CJ464" s="54"/>
      <c r="CK464" s="59"/>
      <c r="CL464" s="54"/>
      <c r="CM464" s="54"/>
      <c r="CN464" s="56"/>
      <c r="CT464" s="61"/>
    </row>
    <row r="465" spans="16:98" x14ac:dyDescent="0.35">
      <c r="P465" s="24"/>
      <c r="U465" s="28"/>
      <c r="W465" s="27"/>
      <c r="Y465" s="27"/>
      <c r="AA465" s="27"/>
      <c r="AS465" s="42"/>
      <c r="AT465" s="45"/>
      <c r="AV465" s="45"/>
      <c r="AX465" s="45"/>
      <c r="AZ465" s="45"/>
      <c r="BB465" s="45"/>
      <c r="BD465" s="46"/>
      <c r="BE465" s="40"/>
      <c r="BH465" s="50"/>
      <c r="BK465" s="51"/>
      <c r="BM465" s="52"/>
      <c r="BN465" s="53"/>
      <c r="BO465" s="53"/>
      <c r="BP465" s="53"/>
      <c r="BQ465" s="53"/>
      <c r="BR465" s="53"/>
      <c r="BS465" s="51"/>
      <c r="BT465" s="51"/>
      <c r="BU465" s="54"/>
      <c r="BV465" s="54"/>
      <c r="BX465" s="52"/>
      <c r="BZ465" s="55"/>
      <c r="CB465" s="55"/>
      <c r="CD465" s="56"/>
      <c r="CE465" s="57"/>
      <c r="CF465" s="59"/>
      <c r="CG465" s="54"/>
      <c r="CH465" s="59"/>
      <c r="CI465" s="58"/>
      <c r="CJ465" s="54"/>
      <c r="CK465" s="59"/>
      <c r="CL465" s="54"/>
      <c r="CM465" s="54"/>
      <c r="CN465" s="56"/>
      <c r="CT465" s="61"/>
    </row>
    <row r="466" spans="16:98" x14ac:dyDescent="0.35">
      <c r="P466" s="24"/>
      <c r="U466" s="28"/>
      <c r="W466" s="27"/>
      <c r="Y466" s="27"/>
      <c r="AA466" s="27"/>
      <c r="AS466" s="42"/>
      <c r="AT466" s="45"/>
      <c r="AV466" s="45"/>
      <c r="AX466" s="45"/>
      <c r="AZ466" s="45"/>
      <c r="BB466" s="45"/>
      <c r="BD466" s="46"/>
      <c r="BE466" s="40"/>
      <c r="BH466" s="50"/>
      <c r="BK466" s="51"/>
      <c r="BM466" s="52"/>
      <c r="BN466" s="53"/>
      <c r="BO466" s="53"/>
      <c r="BP466" s="53"/>
      <c r="BQ466" s="53"/>
      <c r="BR466" s="53"/>
      <c r="BS466" s="51"/>
      <c r="BT466" s="51"/>
      <c r="BU466" s="54"/>
      <c r="BV466" s="54"/>
      <c r="BX466" s="52"/>
      <c r="BZ466" s="55"/>
      <c r="CB466" s="55"/>
      <c r="CD466" s="56"/>
      <c r="CE466" s="57"/>
      <c r="CF466" s="59"/>
      <c r="CG466" s="54"/>
      <c r="CH466" s="59"/>
      <c r="CI466" s="58"/>
      <c r="CJ466" s="54"/>
      <c r="CK466" s="59"/>
      <c r="CL466" s="54"/>
      <c r="CM466" s="54"/>
      <c r="CN466" s="56"/>
      <c r="CT466" s="61"/>
    </row>
    <row r="467" spans="16:98" x14ac:dyDescent="0.35">
      <c r="P467" s="24"/>
      <c r="U467" s="28"/>
      <c r="W467" s="27"/>
      <c r="Y467" s="27"/>
      <c r="AA467" s="27"/>
      <c r="AS467" s="42"/>
      <c r="AT467" s="45"/>
      <c r="AV467" s="45"/>
      <c r="AX467" s="45"/>
      <c r="AZ467" s="45"/>
      <c r="BB467" s="45"/>
      <c r="BD467" s="46"/>
      <c r="BE467" s="40"/>
      <c r="BH467" s="50"/>
      <c r="BK467" s="51"/>
      <c r="BM467" s="52"/>
      <c r="BN467" s="53"/>
      <c r="BO467" s="53"/>
      <c r="BP467" s="53"/>
      <c r="BQ467" s="53"/>
      <c r="BR467" s="53"/>
      <c r="BS467" s="51"/>
      <c r="BT467" s="51"/>
      <c r="BU467" s="54"/>
      <c r="BV467" s="54"/>
      <c r="BX467" s="52"/>
      <c r="BZ467" s="55"/>
      <c r="CB467" s="55"/>
      <c r="CD467" s="56"/>
      <c r="CE467" s="57"/>
      <c r="CF467" s="59"/>
      <c r="CG467" s="54"/>
      <c r="CH467" s="59"/>
      <c r="CI467" s="58"/>
      <c r="CJ467" s="54"/>
      <c r="CK467" s="59"/>
      <c r="CL467" s="54"/>
      <c r="CM467" s="54"/>
      <c r="CN467" s="56"/>
      <c r="CT467" s="61"/>
    </row>
    <row r="468" spans="16:98" x14ac:dyDescent="0.35">
      <c r="P468" s="24"/>
      <c r="U468" s="28"/>
      <c r="W468" s="27"/>
      <c r="Y468" s="27"/>
      <c r="AA468" s="27"/>
      <c r="AS468" s="42"/>
      <c r="AT468" s="45"/>
      <c r="AV468" s="45"/>
      <c r="AX468" s="45"/>
      <c r="AZ468" s="45"/>
      <c r="BB468" s="45"/>
      <c r="BD468" s="46"/>
      <c r="BE468" s="40"/>
      <c r="BH468" s="50"/>
      <c r="BK468" s="51"/>
      <c r="BM468" s="52"/>
      <c r="BN468" s="53"/>
      <c r="BO468" s="53"/>
      <c r="BP468" s="53"/>
      <c r="BQ468" s="53"/>
      <c r="BR468" s="53"/>
      <c r="BS468" s="51"/>
      <c r="BT468" s="51"/>
      <c r="BU468" s="54"/>
      <c r="BV468" s="54"/>
      <c r="BX468" s="52"/>
      <c r="BZ468" s="55"/>
      <c r="CB468" s="55"/>
      <c r="CD468" s="56"/>
      <c r="CE468" s="57"/>
      <c r="CF468" s="59"/>
      <c r="CG468" s="54"/>
      <c r="CH468" s="59"/>
      <c r="CI468" s="58"/>
      <c r="CJ468" s="54"/>
      <c r="CK468" s="59"/>
      <c r="CL468" s="54"/>
      <c r="CM468" s="54"/>
      <c r="CN468" s="56"/>
      <c r="CT468" s="61"/>
    </row>
    <row r="469" spans="16:98" x14ac:dyDescent="0.35">
      <c r="P469" s="24"/>
      <c r="U469" s="28"/>
      <c r="W469" s="27"/>
      <c r="Y469" s="27"/>
      <c r="AA469" s="27"/>
      <c r="AS469" s="42"/>
      <c r="AT469" s="45"/>
      <c r="AV469" s="45"/>
      <c r="AX469" s="45"/>
      <c r="AZ469" s="45"/>
      <c r="BB469" s="45"/>
      <c r="BD469" s="46"/>
      <c r="BE469" s="40"/>
      <c r="BH469" s="50"/>
      <c r="BK469" s="51"/>
      <c r="BM469" s="52"/>
      <c r="BN469" s="53"/>
      <c r="BO469" s="53"/>
      <c r="BP469" s="53"/>
      <c r="BQ469" s="53"/>
      <c r="BR469" s="53"/>
      <c r="BS469" s="51"/>
      <c r="BT469" s="51"/>
      <c r="BU469" s="54"/>
      <c r="BV469" s="54"/>
      <c r="BX469" s="52"/>
      <c r="BZ469" s="55"/>
      <c r="CB469" s="55"/>
      <c r="CD469" s="56"/>
      <c r="CE469" s="57"/>
      <c r="CF469" s="59"/>
      <c r="CG469" s="54"/>
      <c r="CH469" s="59"/>
      <c r="CI469" s="58"/>
      <c r="CJ469" s="54"/>
      <c r="CK469" s="59"/>
      <c r="CL469" s="54"/>
      <c r="CM469" s="54"/>
      <c r="CN469" s="56"/>
      <c r="CT469" s="61"/>
    </row>
    <row r="470" spans="16:98" x14ac:dyDescent="0.35">
      <c r="P470" s="24"/>
      <c r="U470" s="28"/>
      <c r="W470" s="27"/>
      <c r="Y470" s="27"/>
      <c r="AA470" s="27"/>
      <c r="AS470" s="42"/>
      <c r="AT470" s="45"/>
      <c r="AV470" s="45"/>
      <c r="AX470" s="45"/>
      <c r="AZ470" s="45"/>
      <c r="BB470" s="45"/>
      <c r="BD470" s="46"/>
      <c r="BE470" s="40"/>
      <c r="BH470" s="50"/>
      <c r="BK470" s="51"/>
      <c r="BM470" s="52"/>
      <c r="BN470" s="53"/>
      <c r="BO470" s="53"/>
      <c r="BP470" s="53"/>
      <c r="BQ470" s="53"/>
      <c r="BR470" s="53"/>
      <c r="BS470" s="51"/>
      <c r="BT470" s="51"/>
      <c r="BU470" s="54"/>
      <c r="BV470" s="54"/>
      <c r="BX470" s="52"/>
      <c r="BZ470" s="55"/>
      <c r="CB470" s="55"/>
      <c r="CD470" s="56"/>
      <c r="CE470" s="57"/>
      <c r="CF470" s="59"/>
      <c r="CG470" s="54"/>
      <c r="CH470" s="59"/>
      <c r="CI470" s="58"/>
      <c r="CJ470" s="54"/>
      <c r="CK470" s="59"/>
      <c r="CL470" s="54"/>
      <c r="CM470" s="54"/>
      <c r="CN470" s="56"/>
      <c r="CT470" s="61"/>
    </row>
    <row r="471" spans="16:98" x14ac:dyDescent="0.35">
      <c r="P471" s="24"/>
      <c r="U471" s="28"/>
      <c r="W471" s="27"/>
      <c r="Y471" s="27"/>
      <c r="AA471" s="27"/>
      <c r="AS471" s="42"/>
      <c r="AT471" s="45"/>
      <c r="AV471" s="45"/>
      <c r="AX471" s="45"/>
      <c r="AZ471" s="45"/>
      <c r="BB471" s="45"/>
      <c r="BD471" s="46"/>
      <c r="BE471" s="40"/>
      <c r="BH471" s="50"/>
      <c r="BK471" s="51"/>
      <c r="BM471" s="52"/>
      <c r="BN471" s="53"/>
      <c r="BO471" s="53"/>
      <c r="BP471" s="53"/>
      <c r="BQ471" s="53"/>
      <c r="BR471" s="53"/>
      <c r="BS471" s="51"/>
      <c r="BT471" s="51"/>
      <c r="BU471" s="54"/>
      <c r="BV471" s="54"/>
      <c r="BX471" s="52"/>
      <c r="BZ471" s="55"/>
      <c r="CB471" s="55"/>
      <c r="CD471" s="56"/>
      <c r="CE471" s="57"/>
      <c r="CF471" s="59"/>
      <c r="CG471" s="54"/>
      <c r="CH471" s="59"/>
      <c r="CI471" s="58"/>
      <c r="CJ471" s="54"/>
      <c r="CK471" s="59"/>
      <c r="CL471" s="54"/>
      <c r="CM471" s="54"/>
      <c r="CN471" s="56"/>
      <c r="CT471" s="61"/>
    </row>
    <row r="472" spans="16:98" x14ac:dyDescent="0.35">
      <c r="P472" s="24"/>
      <c r="U472" s="28"/>
      <c r="W472" s="27"/>
      <c r="Y472" s="27"/>
      <c r="AA472" s="27"/>
      <c r="AS472" s="42"/>
      <c r="AT472" s="45"/>
      <c r="AV472" s="45"/>
      <c r="AX472" s="45"/>
      <c r="AZ472" s="45"/>
      <c r="BB472" s="45"/>
      <c r="BD472" s="46"/>
      <c r="BE472" s="40"/>
      <c r="BH472" s="50"/>
      <c r="BK472" s="51"/>
      <c r="BM472" s="52"/>
      <c r="BN472" s="53"/>
      <c r="BO472" s="53"/>
      <c r="BP472" s="53"/>
      <c r="BQ472" s="53"/>
      <c r="BR472" s="53"/>
      <c r="BS472" s="51"/>
      <c r="BT472" s="51"/>
      <c r="BU472" s="54"/>
      <c r="BV472" s="54"/>
      <c r="BX472" s="52"/>
      <c r="BZ472" s="55"/>
      <c r="CB472" s="55"/>
      <c r="CD472" s="56"/>
      <c r="CE472" s="57"/>
      <c r="CF472" s="59"/>
      <c r="CG472" s="54"/>
      <c r="CH472" s="59"/>
      <c r="CI472" s="58"/>
      <c r="CJ472" s="54"/>
      <c r="CK472" s="59"/>
      <c r="CL472" s="54"/>
      <c r="CM472" s="54"/>
      <c r="CN472" s="56"/>
      <c r="CT472" s="61"/>
    </row>
    <row r="473" spans="16:98" x14ac:dyDescent="0.35">
      <c r="P473" s="24"/>
      <c r="U473" s="28"/>
      <c r="W473" s="27"/>
      <c r="Y473" s="27"/>
      <c r="AA473" s="27"/>
      <c r="AS473" s="42"/>
      <c r="AT473" s="45"/>
      <c r="AV473" s="45"/>
      <c r="AX473" s="45"/>
      <c r="AZ473" s="45"/>
      <c r="BB473" s="45"/>
      <c r="BD473" s="46"/>
      <c r="BE473" s="40"/>
      <c r="BH473" s="50"/>
      <c r="BK473" s="51"/>
      <c r="BM473" s="52"/>
      <c r="BN473" s="53"/>
      <c r="BO473" s="53"/>
      <c r="BP473" s="53"/>
      <c r="BQ473" s="53"/>
      <c r="BR473" s="53"/>
      <c r="BS473" s="51"/>
      <c r="BT473" s="51"/>
      <c r="BU473" s="54"/>
      <c r="BV473" s="54"/>
      <c r="BX473" s="52"/>
      <c r="BZ473" s="55"/>
      <c r="CB473" s="55"/>
      <c r="CD473" s="56"/>
      <c r="CE473" s="57"/>
      <c r="CF473" s="59"/>
      <c r="CG473" s="54"/>
      <c r="CH473" s="59"/>
      <c r="CI473" s="58"/>
      <c r="CJ473" s="54"/>
      <c r="CK473" s="59"/>
      <c r="CL473" s="54"/>
      <c r="CM473" s="54"/>
      <c r="CN473" s="56"/>
      <c r="CT473" s="61"/>
    </row>
    <row r="474" spans="16:98" x14ac:dyDescent="0.35">
      <c r="P474" s="24"/>
      <c r="U474" s="28"/>
      <c r="W474" s="27"/>
      <c r="Y474" s="27"/>
      <c r="AA474" s="27"/>
      <c r="AS474" s="42"/>
      <c r="AT474" s="45"/>
      <c r="AV474" s="45"/>
      <c r="AX474" s="45"/>
      <c r="AZ474" s="45"/>
      <c r="BB474" s="45"/>
      <c r="BD474" s="46"/>
      <c r="BE474" s="40"/>
      <c r="BH474" s="50"/>
      <c r="BK474" s="51"/>
      <c r="BM474" s="52"/>
      <c r="BN474" s="53"/>
      <c r="BO474" s="53"/>
      <c r="BP474" s="53"/>
      <c r="BQ474" s="53"/>
      <c r="BR474" s="53"/>
      <c r="BS474" s="51"/>
      <c r="BT474" s="51"/>
      <c r="BU474" s="54"/>
      <c r="BV474" s="54"/>
      <c r="BX474" s="52"/>
      <c r="BZ474" s="55"/>
      <c r="CB474" s="55"/>
      <c r="CD474" s="56"/>
      <c r="CE474" s="57"/>
      <c r="CF474" s="59"/>
      <c r="CG474" s="54"/>
      <c r="CH474" s="59"/>
      <c r="CI474" s="58"/>
      <c r="CJ474" s="54"/>
      <c r="CK474" s="59"/>
      <c r="CL474" s="54"/>
      <c r="CM474" s="54"/>
      <c r="CN474" s="56"/>
      <c r="CT474" s="61"/>
    </row>
    <row r="475" spans="16:98" x14ac:dyDescent="0.35">
      <c r="P475" s="24"/>
      <c r="U475" s="28"/>
      <c r="W475" s="27"/>
      <c r="Y475" s="27"/>
      <c r="AA475" s="27"/>
      <c r="AS475" s="42"/>
      <c r="AT475" s="45"/>
      <c r="AV475" s="45"/>
      <c r="AX475" s="45"/>
      <c r="AZ475" s="45"/>
      <c r="BB475" s="45"/>
      <c r="BD475" s="46"/>
      <c r="BE475" s="40"/>
      <c r="BH475" s="50"/>
      <c r="BK475" s="51"/>
      <c r="BM475" s="52"/>
      <c r="BN475" s="53"/>
      <c r="BO475" s="53"/>
      <c r="BP475" s="53"/>
      <c r="BQ475" s="53"/>
      <c r="BR475" s="53"/>
      <c r="BS475" s="51"/>
      <c r="BT475" s="51"/>
      <c r="BU475" s="54"/>
      <c r="BV475" s="54"/>
      <c r="BX475" s="52"/>
      <c r="BZ475" s="55"/>
      <c r="CB475" s="55"/>
      <c r="CD475" s="56"/>
      <c r="CE475" s="57"/>
      <c r="CF475" s="59"/>
      <c r="CG475" s="54"/>
      <c r="CH475" s="59"/>
      <c r="CI475" s="58"/>
      <c r="CJ475" s="54"/>
      <c r="CK475" s="59"/>
      <c r="CL475" s="54"/>
      <c r="CM475" s="54"/>
      <c r="CN475" s="56"/>
      <c r="CT475" s="61"/>
    </row>
    <row r="476" spans="16:98" x14ac:dyDescent="0.35">
      <c r="P476" s="24"/>
      <c r="U476" s="28"/>
      <c r="W476" s="27"/>
      <c r="Y476" s="27"/>
      <c r="AA476" s="27"/>
      <c r="AS476" s="42"/>
      <c r="AT476" s="45"/>
      <c r="AV476" s="45"/>
      <c r="AX476" s="45"/>
      <c r="AZ476" s="45"/>
      <c r="BB476" s="45"/>
      <c r="BD476" s="46"/>
      <c r="BE476" s="40"/>
      <c r="BH476" s="50"/>
      <c r="BK476" s="51"/>
      <c r="BM476" s="52"/>
      <c r="BN476" s="53"/>
      <c r="BO476" s="53"/>
      <c r="BP476" s="53"/>
      <c r="BQ476" s="53"/>
      <c r="BR476" s="53"/>
      <c r="BS476" s="51"/>
      <c r="BT476" s="51"/>
      <c r="BU476" s="54"/>
      <c r="BV476" s="54"/>
      <c r="BX476" s="52"/>
      <c r="BZ476" s="55"/>
      <c r="CB476" s="55"/>
      <c r="CD476" s="56"/>
      <c r="CE476" s="57"/>
      <c r="CF476" s="59"/>
      <c r="CG476" s="54"/>
      <c r="CH476" s="59"/>
      <c r="CI476" s="58"/>
      <c r="CJ476" s="54"/>
      <c r="CK476" s="59"/>
      <c r="CL476" s="54"/>
      <c r="CM476" s="54"/>
      <c r="CN476" s="56"/>
      <c r="CT476" s="61"/>
    </row>
    <row r="477" spans="16:98" x14ac:dyDescent="0.35">
      <c r="P477" s="24"/>
      <c r="U477" s="28"/>
      <c r="W477" s="27"/>
      <c r="Y477" s="27"/>
      <c r="AA477" s="27"/>
      <c r="AS477" s="42"/>
      <c r="AT477" s="45"/>
      <c r="AV477" s="45"/>
      <c r="AX477" s="45"/>
      <c r="AZ477" s="45"/>
      <c r="BB477" s="45"/>
      <c r="BD477" s="46"/>
      <c r="BE477" s="40"/>
      <c r="BH477" s="50"/>
      <c r="BK477" s="51"/>
      <c r="BM477" s="52"/>
      <c r="BN477" s="53"/>
      <c r="BO477" s="53"/>
      <c r="BP477" s="53"/>
      <c r="BQ477" s="53"/>
      <c r="BR477" s="53"/>
      <c r="BS477" s="51"/>
      <c r="BT477" s="51"/>
      <c r="BU477" s="54"/>
      <c r="BV477" s="54"/>
      <c r="BX477" s="52"/>
      <c r="BZ477" s="55"/>
      <c r="CB477" s="55"/>
      <c r="CD477" s="56"/>
      <c r="CE477" s="57"/>
      <c r="CF477" s="59"/>
      <c r="CG477" s="54"/>
      <c r="CH477" s="59"/>
      <c r="CI477" s="58"/>
      <c r="CJ477" s="54"/>
      <c r="CK477" s="59"/>
      <c r="CL477" s="54"/>
      <c r="CM477" s="54"/>
      <c r="CN477" s="56"/>
      <c r="CT477" s="61"/>
    </row>
    <row r="478" spans="16:98" x14ac:dyDescent="0.35">
      <c r="P478" s="24"/>
      <c r="U478" s="28"/>
      <c r="W478" s="27"/>
      <c r="Y478" s="27"/>
      <c r="AA478" s="27"/>
      <c r="AS478" s="42"/>
      <c r="AT478" s="45"/>
      <c r="AV478" s="45"/>
      <c r="AX478" s="45"/>
      <c r="AZ478" s="45"/>
      <c r="BB478" s="45"/>
      <c r="BD478" s="46"/>
      <c r="BE478" s="40"/>
      <c r="BH478" s="50"/>
      <c r="BK478" s="51"/>
      <c r="BM478" s="52"/>
      <c r="BN478" s="53"/>
      <c r="BO478" s="53"/>
      <c r="BP478" s="53"/>
      <c r="BQ478" s="53"/>
      <c r="BR478" s="53"/>
      <c r="BS478" s="51"/>
      <c r="BT478" s="51"/>
      <c r="BU478" s="54"/>
      <c r="BV478" s="54"/>
      <c r="BX478" s="52"/>
      <c r="BZ478" s="55"/>
      <c r="CB478" s="55"/>
      <c r="CD478" s="56"/>
      <c r="CE478" s="57"/>
      <c r="CF478" s="59"/>
      <c r="CG478" s="54"/>
      <c r="CH478" s="59"/>
      <c r="CI478" s="58"/>
      <c r="CJ478" s="54"/>
      <c r="CK478" s="59"/>
      <c r="CL478" s="54"/>
      <c r="CM478" s="54"/>
      <c r="CN478" s="56"/>
      <c r="CT478" s="61"/>
    </row>
    <row r="479" spans="16:98" x14ac:dyDescent="0.35">
      <c r="P479" s="24"/>
      <c r="U479" s="28"/>
      <c r="W479" s="27"/>
      <c r="Y479" s="27"/>
      <c r="AA479" s="27"/>
      <c r="AS479" s="42"/>
      <c r="AT479" s="45"/>
      <c r="AV479" s="45"/>
      <c r="AX479" s="45"/>
      <c r="AZ479" s="45"/>
      <c r="BB479" s="45"/>
      <c r="BD479" s="46"/>
      <c r="BE479" s="40"/>
      <c r="BH479" s="50"/>
      <c r="BK479" s="51"/>
      <c r="BM479" s="52"/>
      <c r="BN479" s="53"/>
      <c r="BO479" s="53"/>
      <c r="BP479" s="53"/>
      <c r="BQ479" s="53"/>
      <c r="BR479" s="53"/>
      <c r="BS479" s="51"/>
      <c r="BT479" s="51"/>
      <c r="BU479" s="54"/>
      <c r="BV479" s="54"/>
      <c r="BX479" s="52"/>
      <c r="BZ479" s="55"/>
      <c r="CB479" s="55"/>
      <c r="CD479" s="56"/>
      <c r="CE479" s="57"/>
      <c r="CF479" s="59"/>
      <c r="CG479" s="54"/>
      <c r="CH479" s="59"/>
      <c r="CI479" s="58"/>
      <c r="CJ479" s="54"/>
      <c r="CK479" s="59"/>
      <c r="CL479" s="54"/>
      <c r="CM479" s="54"/>
      <c r="CN479" s="56"/>
      <c r="CT479" s="61"/>
    </row>
    <row r="480" spans="16:98" x14ac:dyDescent="0.35">
      <c r="P480" s="24"/>
      <c r="U480" s="28"/>
      <c r="W480" s="27"/>
      <c r="Y480" s="27"/>
      <c r="AA480" s="27"/>
      <c r="AS480" s="42"/>
      <c r="AT480" s="45"/>
      <c r="AV480" s="45"/>
      <c r="AX480" s="45"/>
      <c r="AZ480" s="45"/>
      <c r="BB480" s="45"/>
      <c r="BD480" s="46"/>
      <c r="BE480" s="40"/>
      <c r="BH480" s="50"/>
      <c r="BK480" s="51"/>
      <c r="BM480" s="52"/>
      <c r="BN480" s="53"/>
      <c r="BO480" s="53"/>
      <c r="BP480" s="53"/>
      <c r="BQ480" s="53"/>
      <c r="BR480" s="53"/>
      <c r="BS480" s="51"/>
      <c r="BT480" s="51"/>
      <c r="BU480" s="54"/>
      <c r="BV480" s="54"/>
      <c r="BX480" s="52"/>
      <c r="BZ480" s="55"/>
      <c r="CB480" s="55"/>
      <c r="CD480" s="56"/>
      <c r="CE480" s="57"/>
      <c r="CF480" s="59"/>
      <c r="CG480" s="54"/>
      <c r="CH480" s="59"/>
      <c r="CI480" s="58"/>
      <c r="CJ480" s="54"/>
      <c r="CK480" s="59"/>
      <c r="CL480" s="54"/>
      <c r="CM480" s="54"/>
      <c r="CN480" s="56"/>
      <c r="CT480" s="61"/>
    </row>
    <row r="481" spans="16:98" x14ac:dyDescent="0.35">
      <c r="P481" s="24"/>
      <c r="U481" s="28"/>
      <c r="W481" s="27"/>
      <c r="Y481" s="27"/>
      <c r="AA481" s="27"/>
      <c r="AS481" s="42"/>
      <c r="AT481" s="45"/>
      <c r="AV481" s="45"/>
      <c r="AX481" s="45"/>
      <c r="AZ481" s="45"/>
      <c r="BB481" s="45"/>
      <c r="BD481" s="46"/>
      <c r="BE481" s="40"/>
      <c r="BH481" s="50"/>
      <c r="BK481" s="51"/>
      <c r="BM481" s="52"/>
      <c r="BN481" s="53"/>
      <c r="BO481" s="53"/>
      <c r="BP481" s="53"/>
      <c r="BQ481" s="53"/>
      <c r="BR481" s="53"/>
      <c r="BS481" s="51"/>
      <c r="BT481" s="51"/>
      <c r="BU481" s="54"/>
      <c r="BV481" s="54"/>
      <c r="BX481" s="52"/>
      <c r="BZ481" s="55"/>
      <c r="CB481" s="55"/>
      <c r="CD481" s="56"/>
      <c r="CE481" s="57"/>
      <c r="CF481" s="59"/>
      <c r="CG481" s="54"/>
      <c r="CH481" s="59"/>
      <c r="CI481" s="58"/>
      <c r="CJ481" s="54"/>
      <c r="CK481" s="59"/>
      <c r="CL481" s="54"/>
      <c r="CM481" s="54"/>
      <c r="CN481" s="56"/>
      <c r="CT481" s="61"/>
    </row>
    <row r="482" spans="16:98" x14ac:dyDescent="0.35">
      <c r="P482" s="24"/>
      <c r="U482" s="28"/>
      <c r="W482" s="27"/>
      <c r="Y482" s="27"/>
      <c r="AA482" s="27"/>
      <c r="AS482" s="42"/>
      <c r="AT482" s="45"/>
      <c r="AV482" s="45"/>
      <c r="AX482" s="45"/>
      <c r="AZ482" s="45"/>
      <c r="BB482" s="45"/>
      <c r="BD482" s="46"/>
      <c r="BE482" s="40"/>
      <c r="BH482" s="50"/>
      <c r="BK482" s="51"/>
      <c r="BM482" s="52"/>
      <c r="BN482" s="53"/>
      <c r="BO482" s="53"/>
      <c r="BP482" s="53"/>
      <c r="BQ482" s="53"/>
      <c r="BR482" s="53"/>
      <c r="BS482" s="51"/>
      <c r="BT482" s="51"/>
      <c r="BU482" s="54"/>
      <c r="BV482" s="54"/>
      <c r="BX482" s="52"/>
      <c r="BZ482" s="55"/>
      <c r="CB482" s="55"/>
      <c r="CD482" s="56"/>
      <c r="CE482" s="57"/>
      <c r="CF482" s="59"/>
      <c r="CG482" s="54"/>
      <c r="CH482" s="59"/>
      <c r="CI482" s="58"/>
      <c r="CJ482" s="54"/>
      <c r="CK482" s="59"/>
      <c r="CL482" s="54"/>
      <c r="CM482" s="54"/>
      <c r="CN482" s="56"/>
      <c r="CT482" s="61"/>
    </row>
    <row r="483" spans="16:98" x14ac:dyDescent="0.35">
      <c r="P483" s="24"/>
      <c r="U483" s="28"/>
      <c r="W483" s="27"/>
      <c r="Y483" s="27"/>
      <c r="AA483" s="27"/>
      <c r="AS483" s="42"/>
      <c r="AT483" s="45"/>
      <c r="AV483" s="45"/>
      <c r="AX483" s="45"/>
      <c r="AZ483" s="45"/>
      <c r="BB483" s="45"/>
      <c r="BD483" s="46"/>
      <c r="BE483" s="40"/>
      <c r="BH483" s="50"/>
      <c r="BK483" s="51"/>
      <c r="BM483" s="52"/>
      <c r="BN483" s="53"/>
      <c r="BO483" s="53"/>
      <c r="BP483" s="53"/>
      <c r="BQ483" s="53"/>
      <c r="BR483" s="53"/>
      <c r="BS483" s="51"/>
      <c r="BT483" s="51"/>
      <c r="BU483" s="54"/>
      <c r="BV483" s="54"/>
      <c r="BX483" s="52"/>
      <c r="BZ483" s="55"/>
      <c r="CB483" s="55"/>
      <c r="CD483" s="56"/>
      <c r="CE483" s="57"/>
      <c r="CF483" s="59"/>
      <c r="CG483" s="54"/>
      <c r="CH483" s="59"/>
      <c r="CI483" s="58"/>
      <c r="CJ483" s="54"/>
      <c r="CK483" s="59"/>
      <c r="CL483" s="54"/>
      <c r="CM483" s="54"/>
      <c r="CN483" s="56"/>
      <c r="CT483" s="61"/>
    </row>
    <row r="484" spans="16:98" x14ac:dyDescent="0.35">
      <c r="P484" s="24"/>
      <c r="U484" s="28"/>
      <c r="W484" s="27"/>
      <c r="Y484" s="27"/>
      <c r="AA484" s="27"/>
      <c r="AS484" s="42"/>
      <c r="AT484" s="45"/>
      <c r="AV484" s="45"/>
      <c r="AX484" s="45"/>
      <c r="AZ484" s="45"/>
      <c r="BB484" s="45"/>
      <c r="BD484" s="46"/>
      <c r="BE484" s="40"/>
      <c r="BH484" s="50"/>
      <c r="BK484" s="51"/>
      <c r="BM484" s="52"/>
      <c r="BN484" s="53"/>
      <c r="BO484" s="53"/>
      <c r="BP484" s="53"/>
      <c r="BQ484" s="53"/>
      <c r="BR484" s="53"/>
      <c r="BS484" s="51"/>
      <c r="BT484" s="51"/>
      <c r="BU484" s="54"/>
      <c r="BV484" s="54"/>
      <c r="BX484" s="52"/>
      <c r="BZ484" s="55"/>
      <c r="CB484" s="55"/>
      <c r="CD484" s="56"/>
      <c r="CE484" s="57"/>
      <c r="CF484" s="59"/>
      <c r="CG484" s="54"/>
      <c r="CH484" s="59"/>
      <c r="CI484" s="58"/>
      <c r="CJ484" s="54"/>
      <c r="CK484" s="59"/>
      <c r="CL484" s="54"/>
      <c r="CM484" s="54"/>
      <c r="CN484" s="56"/>
      <c r="CT484" s="61"/>
    </row>
    <row r="485" spans="16:98" x14ac:dyDescent="0.35">
      <c r="P485" s="24"/>
      <c r="U485" s="28"/>
      <c r="W485" s="27"/>
      <c r="Y485" s="27"/>
      <c r="AA485" s="27"/>
      <c r="AS485" s="42"/>
      <c r="AT485" s="45"/>
      <c r="AV485" s="45"/>
      <c r="AX485" s="45"/>
      <c r="AZ485" s="45"/>
      <c r="BB485" s="45"/>
      <c r="BD485" s="46"/>
      <c r="BE485" s="40"/>
      <c r="BH485" s="50"/>
      <c r="BK485" s="51"/>
      <c r="BM485" s="52"/>
      <c r="BN485" s="53"/>
      <c r="BO485" s="53"/>
      <c r="BP485" s="53"/>
      <c r="BQ485" s="53"/>
      <c r="BR485" s="53"/>
      <c r="BS485" s="51"/>
      <c r="BT485" s="51"/>
      <c r="BU485" s="54"/>
      <c r="BV485" s="54"/>
      <c r="BX485" s="52"/>
      <c r="BZ485" s="55"/>
      <c r="CB485" s="55"/>
      <c r="CD485" s="56"/>
      <c r="CE485" s="57"/>
      <c r="CF485" s="59"/>
      <c r="CG485" s="54"/>
      <c r="CH485" s="59"/>
      <c r="CI485" s="58"/>
      <c r="CJ485" s="54"/>
      <c r="CK485" s="59"/>
      <c r="CL485" s="54"/>
      <c r="CM485" s="54"/>
      <c r="CN485" s="56"/>
      <c r="CT485" s="61"/>
    </row>
    <row r="486" spans="16:98" x14ac:dyDescent="0.35">
      <c r="P486" s="24"/>
      <c r="U486" s="28"/>
      <c r="W486" s="27"/>
      <c r="Y486" s="27"/>
      <c r="AA486" s="27"/>
      <c r="AS486" s="42"/>
      <c r="AT486" s="45"/>
      <c r="AV486" s="45"/>
      <c r="AX486" s="45"/>
      <c r="AZ486" s="45"/>
      <c r="BB486" s="45"/>
      <c r="BD486" s="46"/>
      <c r="BE486" s="40"/>
      <c r="BH486" s="50"/>
      <c r="BK486" s="51"/>
      <c r="BM486" s="52"/>
      <c r="BN486" s="53"/>
      <c r="BO486" s="53"/>
      <c r="BP486" s="53"/>
      <c r="BQ486" s="53"/>
      <c r="BR486" s="53"/>
      <c r="BS486" s="51"/>
      <c r="BT486" s="51"/>
      <c r="BU486" s="54"/>
      <c r="BV486" s="54"/>
      <c r="BX486" s="52"/>
      <c r="BZ486" s="55"/>
      <c r="CB486" s="55"/>
      <c r="CD486" s="56"/>
      <c r="CE486" s="57"/>
      <c r="CF486" s="59"/>
      <c r="CG486" s="54"/>
      <c r="CH486" s="59"/>
      <c r="CI486" s="58"/>
      <c r="CJ486" s="54"/>
      <c r="CK486" s="59"/>
      <c r="CL486" s="54"/>
      <c r="CM486" s="54"/>
      <c r="CN486" s="56"/>
      <c r="CT486" s="61"/>
    </row>
    <row r="487" spans="16:98" x14ac:dyDescent="0.35">
      <c r="P487" s="24"/>
      <c r="U487" s="28"/>
      <c r="W487" s="27"/>
      <c r="Y487" s="27"/>
      <c r="AA487" s="27"/>
      <c r="AS487" s="42"/>
      <c r="AT487" s="45"/>
      <c r="AV487" s="45"/>
      <c r="AX487" s="45"/>
      <c r="AZ487" s="45"/>
      <c r="BB487" s="45"/>
      <c r="BD487" s="46"/>
      <c r="BE487" s="40"/>
      <c r="BH487" s="50"/>
      <c r="BK487" s="51"/>
      <c r="BM487" s="52"/>
      <c r="BN487" s="53"/>
      <c r="BO487" s="53"/>
      <c r="BP487" s="53"/>
      <c r="BQ487" s="53"/>
      <c r="BR487" s="53"/>
      <c r="BS487" s="51"/>
      <c r="BT487" s="51"/>
      <c r="BU487" s="54"/>
      <c r="BV487" s="54"/>
      <c r="BX487" s="52"/>
      <c r="BZ487" s="55"/>
      <c r="CB487" s="55"/>
      <c r="CD487" s="56"/>
      <c r="CE487" s="57"/>
      <c r="CF487" s="59"/>
      <c r="CG487" s="54"/>
      <c r="CH487" s="59"/>
      <c r="CI487" s="58"/>
      <c r="CJ487" s="54"/>
      <c r="CK487" s="59"/>
      <c r="CL487" s="54"/>
      <c r="CM487" s="54"/>
      <c r="CN487" s="56"/>
      <c r="CT487" s="61"/>
    </row>
    <row r="488" spans="16:98" x14ac:dyDescent="0.35">
      <c r="P488" s="24"/>
      <c r="U488" s="28"/>
      <c r="W488" s="27"/>
      <c r="Y488" s="27"/>
      <c r="AA488" s="27"/>
      <c r="AS488" s="42"/>
      <c r="AT488" s="45"/>
      <c r="AV488" s="45"/>
      <c r="AX488" s="45"/>
      <c r="AZ488" s="45"/>
      <c r="BB488" s="45"/>
      <c r="BD488" s="46"/>
      <c r="BE488" s="40"/>
      <c r="BH488" s="50"/>
      <c r="BK488" s="51"/>
      <c r="BM488" s="52"/>
      <c r="BN488" s="53"/>
      <c r="BO488" s="53"/>
      <c r="BP488" s="53"/>
      <c r="BQ488" s="53"/>
      <c r="BR488" s="53"/>
      <c r="BS488" s="51"/>
      <c r="BT488" s="51"/>
      <c r="BU488" s="54"/>
      <c r="BV488" s="54"/>
      <c r="BX488" s="52"/>
      <c r="BZ488" s="55"/>
      <c r="CB488" s="55"/>
      <c r="CD488" s="56"/>
      <c r="CE488" s="57"/>
      <c r="CF488" s="59"/>
      <c r="CG488" s="54"/>
      <c r="CH488" s="59"/>
      <c r="CI488" s="58"/>
      <c r="CJ488" s="54"/>
      <c r="CK488" s="59"/>
      <c r="CL488" s="54"/>
      <c r="CM488" s="54"/>
      <c r="CN488" s="56"/>
      <c r="CT488" s="61"/>
    </row>
    <row r="489" spans="16:98" x14ac:dyDescent="0.35">
      <c r="P489" s="24"/>
      <c r="U489" s="28"/>
      <c r="W489" s="27"/>
      <c r="Y489" s="27"/>
      <c r="AA489" s="27"/>
      <c r="AS489" s="42"/>
      <c r="AT489" s="45"/>
      <c r="AV489" s="45"/>
      <c r="AX489" s="45"/>
      <c r="AZ489" s="45"/>
      <c r="BB489" s="45"/>
      <c r="BD489" s="46"/>
      <c r="BE489" s="40"/>
      <c r="BH489" s="50"/>
      <c r="BK489" s="51"/>
      <c r="BM489" s="52"/>
      <c r="BN489" s="53"/>
      <c r="BO489" s="53"/>
      <c r="BP489" s="53"/>
      <c r="BQ489" s="53"/>
      <c r="BR489" s="53"/>
      <c r="BS489" s="51"/>
      <c r="BT489" s="51"/>
      <c r="BU489" s="54"/>
      <c r="BV489" s="54"/>
      <c r="BX489" s="52"/>
      <c r="BZ489" s="55"/>
      <c r="CB489" s="55"/>
      <c r="CD489" s="56"/>
      <c r="CE489" s="57"/>
      <c r="CF489" s="59"/>
      <c r="CG489" s="54"/>
      <c r="CH489" s="59"/>
      <c r="CI489" s="58"/>
      <c r="CJ489" s="54"/>
      <c r="CK489" s="59"/>
      <c r="CL489" s="54"/>
      <c r="CM489" s="54"/>
      <c r="CN489" s="56"/>
      <c r="CT489" s="61"/>
    </row>
    <row r="490" spans="16:98" x14ac:dyDescent="0.35">
      <c r="P490" s="24"/>
      <c r="U490" s="28"/>
      <c r="W490" s="27"/>
      <c r="Y490" s="27"/>
      <c r="AA490" s="27"/>
      <c r="AS490" s="42"/>
      <c r="AT490" s="45"/>
      <c r="AV490" s="45"/>
      <c r="AX490" s="45"/>
      <c r="AZ490" s="45"/>
      <c r="BB490" s="45"/>
      <c r="BD490" s="46"/>
      <c r="BE490" s="40"/>
      <c r="BH490" s="50"/>
      <c r="BK490" s="51"/>
      <c r="BM490" s="52"/>
      <c r="BN490" s="53"/>
      <c r="BO490" s="53"/>
      <c r="BP490" s="53"/>
      <c r="BQ490" s="53"/>
      <c r="BR490" s="53"/>
      <c r="BS490" s="51"/>
      <c r="BT490" s="51"/>
      <c r="BU490" s="54"/>
      <c r="BV490" s="54"/>
      <c r="BX490" s="52"/>
      <c r="BZ490" s="55"/>
      <c r="CB490" s="55"/>
      <c r="CD490" s="56"/>
      <c r="CE490" s="57"/>
      <c r="CF490" s="59"/>
      <c r="CG490" s="54"/>
      <c r="CH490" s="59"/>
      <c r="CI490" s="58"/>
      <c r="CJ490" s="54"/>
      <c r="CK490" s="59"/>
      <c r="CL490" s="54"/>
      <c r="CM490" s="54"/>
      <c r="CN490" s="56"/>
      <c r="CT490" s="61"/>
    </row>
    <row r="491" spans="16:98" x14ac:dyDescent="0.35">
      <c r="P491" s="24"/>
      <c r="U491" s="28"/>
      <c r="W491" s="27"/>
      <c r="Y491" s="27"/>
      <c r="AA491" s="27"/>
      <c r="AS491" s="42"/>
      <c r="AT491" s="45"/>
      <c r="AV491" s="45"/>
      <c r="AX491" s="45"/>
      <c r="AZ491" s="45"/>
      <c r="BB491" s="45"/>
      <c r="BD491" s="46"/>
      <c r="BE491" s="40"/>
      <c r="BH491" s="50"/>
      <c r="BK491" s="51"/>
      <c r="BM491" s="52"/>
      <c r="BN491" s="53"/>
      <c r="BO491" s="53"/>
      <c r="BP491" s="53"/>
      <c r="BQ491" s="53"/>
      <c r="BR491" s="53"/>
      <c r="BS491" s="51"/>
      <c r="BT491" s="51"/>
      <c r="BU491" s="54"/>
      <c r="BV491" s="54"/>
      <c r="BX491" s="52"/>
      <c r="BZ491" s="55"/>
      <c r="CB491" s="55"/>
      <c r="CD491" s="56"/>
      <c r="CE491" s="57"/>
      <c r="CF491" s="59"/>
      <c r="CG491" s="54"/>
      <c r="CH491" s="59"/>
      <c r="CI491" s="58"/>
      <c r="CJ491" s="54"/>
      <c r="CK491" s="59"/>
      <c r="CL491" s="54"/>
      <c r="CM491" s="54"/>
      <c r="CN491" s="56"/>
      <c r="CT491" s="61"/>
    </row>
    <row r="492" spans="16:98" x14ac:dyDescent="0.35">
      <c r="P492" s="24"/>
      <c r="U492" s="28"/>
      <c r="W492" s="27"/>
      <c r="Y492" s="27"/>
      <c r="AA492" s="27"/>
      <c r="AS492" s="42"/>
      <c r="AT492" s="45"/>
      <c r="AV492" s="45"/>
      <c r="AX492" s="45"/>
      <c r="AZ492" s="45"/>
      <c r="BB492" s="45"/>
      <c r="BD492" s="46"/>
      <c r="BE492" s="40"/>
      <c r="BH492" s="50"/>
      <c r="BK492" s="51"/>
      <c r="BM492" s="52"/>
      <c r="BN492" s="53"/>
      <c r="BO492" s="53"/>
      <c r="BP492" s="53"/>
      <c r="BQ492" s="53"/>
      <c r="BR492" s="53"/>
      <c r="BS492" s="51"/>
      <c r="BT492" s="51"/>
      <c r="BU492" s="54"/>
      <c r="BV492" s="54"/>
      <c r="BX492" s="52"/>
      <c r="BZ492" s="55"/>
      <c r="CB492" s="55"/>
      <c r="CD492" s="56"/>
      <c r="CE492" s="57"/>
      <c r="CF492" s="59"/>
      <c r="CG492" s="54"/>
      <c r="CH492" s="59"/>
      <c r="CI492" s="58"/>
      <c r="CJ492" s="54"/>
      <c r="CK492" s="59"/>
      <c r="CL492" s="54"/>
      <c r="CM492" s="54"/>
      <c r="CN492" s="56"/>
      <c r="CT492" s="61"/>
    </row>
    <row r="493" spans="16:98" x14ac:dyDescent="0.35">
      <c r="P493" s="24"/>
      <c r="U493" s="28"/>
      <c r="W493" s="27"/>
      <c r="Y493" s="27"/>
      <c r="AA493" s="27"/>
      <c r="AS493" s="42"/>
      <c r="AT493" s="45"/>
      <c r="AV493" s="45"/>
      <c r="AX493" s="45"/>
      <c r="AZ493" s="45"/>
      <c r="BB493" s="45"/>
      <c r="BD493" s="46"/>
      <c r="BE493" s="40"/>
      <c r="BH493" s="50"/>
      <c r="BK493" s="51"/>
      <c r="BM493" s="52"/>
      <c r="BN493" s="53"/>
      <c r="BO493" s="53"/>
      <c r="BP493" s="53"/>
      <c r="BQ493" s="53"/>
      <c r="BR493" s="53"/>
      <c r="BS493" s="51"/>
      <c r="BT493" s="51"/>
      <c r="BU493" s="54"/>
      <c r="BV493" s="54"/>
      <c r="BX493" s="52"/>
      <c r="BZ493" s="55"/>
      <c r="CB493" s="55"/>
      <c r="CD493" s="56"/>
      <c r="CE493" s="57"/>
      <c r="CF493" s="59"/>
      <c r="CG493" s="54"/>
      <c r="CH493" s="59"/>
      <c r="CI493" s="58"/>
      <c r="CJ493" s="54"/>
      <c r="CK493" s="59"/>
      <c r="CL493" s="54"/>
      <c r="CM493" s="54"/>
      <c r="CN493" s="56"/>
      <c r="CT493" s="61"/>
    </row>
    <row r="494" spans="16:98" x14ac:dyDescent="0.35">
      <c r="P494" s="24"/>
      <c r="U494" s="28"/>
      <c r="W494" s="27"/>
      <c r="Y494" s="27"/>
      <c r="AA494" s="27"/>
      <c r="AS494" s="42"/>
      <c r="AT494" s="45"/>
      <c r="AV494" s="45"/>
      <c r="AX494" s="45"/>
      <c r="AZ494" s="45"/>
      <c r="BB494" s="45"/>
      <c r="BD494" s="46"/>
      <c r="BE494" s="40"/>
      <c r="BH494" s="50"/>
      <c r="BK494" s="51"/>
      <c r="BM494" s="52"/>
      <c r="BN494" s="53"/>
      <c r="BO494" s="53"/>
      <c r="BP494" s="53"/>
      <c r="BQ494" s="53"/>
      <c r="BR494" s="53"/>
      <c r="BS494" s="51"/>
      <c r="BT494" s="51"/>
      <c r="BU494" s="54"/>
      <c r="BV494" s="54"/>
      <c r="BX494" s="52"/>
      <c r="BZ494" s="55"/>
      <c r="CB494" s="55"/>
      <c r="CD494" s="56"/>
      <c r="CE494" s="57"/>
      <c r="CF494" s="59"/>
      <c r="CG494" s="54"/>
      <c r="CH494" s="59"/>
      <c r="CI494" s="58"/>
      <c r="CJ494" s="54"/>
      <c r="CK494" s="59"/>
      <c r="CL494" s="54"/>
      <c r="CM494" s="54"/>
      <c r="CN494" s="56"/>
      <c r="CT494" s="61"/>
    </row>
    <row r="495" spans="16:98" x14ac:dyDescent="0.35">
      <c r="P495" s="24"/>
      <c r="U495" s="28"/>
      <c r="W495" s="27"/>
      <c r="Y495" s="27"/>
      <c r="AA495" s="27"/>
      <c r="AS495" s="42"/>
      <c r="AT495" s="45"/>
      <c r="AV495" s="45"/>
      <c r="AX495" s="45"/>
      <c r="AZ495" s="45"/>
      <c r="BB495" s="45"/>
      <c r="BD495" s="46"/>
      <c r="BE495" s="40"/>
      <c r="BH495" s="50"/>
      <c r="BK495" s="51"/>
      <c r="BM495" s="52"/>
      <c r="BN495" s="53"/>
      <c r="BO495" s="53"/>
      <c r="BP495" s="53"/>
      <c r="BQ495" s="53"/>
      <c r="BR495" s="53"/>
      <c r="BS495" s="51"/>
      <c r="BT495" s="51"/>
      <c r="BU495" s="54"/>
      <c r="BV495" s="54"/>
      <c r="BX495" s="52"/>
      <c r="BZ495" s="55"/>
      <c r="CB495" s="55"/>
      <c r="CD495" s="56"/>
      <c r="CE495" s="57"/>
      <c r="CF495" s="59"/>
      <c r="CG495" s="54"/>
      <c r="CH495" s="59"/>
      <c r="CI495" s="58"/>
      <c r="CJ495" s="54"/>
      <c r="CK495" s="59"/>
      <c r="CL495" s="54"/>
      <c r="CM495" s="54"/>
      <c r="CN495" s="56"/>
      <c r="CT495" s="61"/>
    </row>
    <row r="496" spans="16:98" x14ac:dyDescent="0.35">
      <c r="P496" s="24"/>
      <c r="U496" s="28"/>
      <c r="W496" s="27"/>
      <c r="Y496" s="27"/>
      <c r="AA496" s="27"/>
      <c r="AS496" s="42"/>
      <c r="AT496" s="45"/>
      <c r="AV496" s="45"/>
      <c r="AX496" s="45"/>
      <c r="AZ496" s="45"/>
      <c r="BB496" s="45"/>
      <c r="BD496" s="46"/>
      <c r="BE496" s="40"/>
      <c r="BH496" s="50"/>
      <c r="BK496" s="51"/>
      <c r="BM496" s="52"/>
      <c r="BN496" s="53"/>
      <c r="BO496" s="53"/>
      <c r="BP496" s="53"/>
      <c r="BQ496" s="53"/>
      <c r="BR496" s="53"/>
      <c r="BS496" s="51"/>
      <c r="BT496" s="51"/>
      <c r="BU496" s="54"/>
      <c r="BV496" s="54"/>
      <c r="BX496" s="52"/>
      <c r="BZ496" s="55"/>
      <c r="CB496" s="55"/>
      <c r="CD496" s="56"/>
      <c r="CE496" s="57"/>
      <c r="CF496" s="59"/>
      <c r="CG496" s="54"/>
      <c r="CH496" s="59"/>
      <c r="CI496" s="58"/>
      <c r="CJ496" s="54"/>
      <c r="CK496" s="59"/>
      <c r="CL496" s="54"/>
      <c r="CM496" s="54"/>
      <c r="CN496" s="56"/>
      <c r="CT496" s="61"/>
    </row>
    <row r="497" spans="16:98" x14ac:dyDescent="0.35">
      <c r="P497" s="24"/>
      <c r="U497" s="28"/>
      <c r="W497" s="27"/>
      <c r="Y497" s="27"/>
      <c r="AA497" s="27"/>
      <c r="AS497" s="42"/>
      <c r="AT497" s="45"/>
      <c r="AV497" s="45"/>
      <c r="AX497" s="45"/>
      <c r="AZ497" s="45"/>
      <c r="BB497" s="45"/>
      <c r="BD497" s="46"/>
      <c r="BE497" s="40"/>
      <c r="BH497" s="50"/>
      <c r="BK497" s="51"/>
      <c r="BM497" s="52"/>
      <c r="BN497" s="53"/>
      <c r="BO497" s="53"/>
      <c r="BP497" s="53"/>
      <c r="BQ497" s="53"/>
      <c r="BR497" s="53"/>
      <c r="BS497" s="51"/>
      <c r="BT497" s="51"/>
      <c r="BU497" s="54"/>
      <c r="BV497" s="54"/>
      <c r="BX497" s="52"/>
      <c r="BZ497" s="55"/>
      <c r="CB497" s="55"/>
      <c r="CD497" s="56"/>
      <c r="CE497" s="57"/>
      <c r="CF497" s="59"/>
      <c r="CG497" s="54"/>
      <c r="CH497" s="59"/>
      <c r="CI497" s="58"/>
      <c r="CJ497" s="54"/>
      <c r="CK497" s="59"/>
      <c r="CL497" s="54"/>
      <c r="CM497" s="54"/>
      <c r="CN497" s="56"/>
      <c r="CT497" s="61"/>
    </row>
    <row r="498" spans="16:98" x14ac:dyDescent="0.35">
      <c r="P498" s="24"/>
      <c r="U498" s="28"/>
      <c r="W498" s="27"/>
      <c r="Y498" s="27"/>
      <c r="AA498" s="27"/>
      <c r="AS498" s="42"/>
      <c r="AT498" s="45"/>
      <c r="AV498" s="45"/>
      <c r="AX498" s="45"/>
      <c r="AZ498" s="45"/>
      <c r="BB498" s="45"/>
      <c r="BD498" s="46"/>
      <c r="BE498" s="40"/>
      <c r="BH498" s="50"/>
      <c r="BK498" s="51"/>
      <c r="BM498" s="52"/>
      <c r="BN498" s="53"/>
      <c r="BO498" s="53"/>
      <c r="BP498" s="53"/>
      <c r="BQ498" s="53"/>
      <c r="BR498" s="53"/>
      <c r="BS498" s="51"/>
      <c r="BT498" s="51"/>
      <c r="BU498" s="54"/>
      <c r="BV498" s="54"/>
      <c r="BX498" s="52"/>
      <c r="BZ498" s="55"/>
      <c r="CB498" s="55"/>
      <c r="CD498" s="56"/>
      <c r="CE498" s="57"/>
      <c r="CF498" s="59"/>
      <c r="CG498" s="54"/>
      <c r="CH498" s="59"/>
      <c r="CI498" s="58"/>
      <c r="CJ498" s="54"/>
      <c r="CK498" s="59"/>
      <c r="CL498" s="54"/>
      <c r="CM498" s="54"/>
      <c r="CN498" s="56"/>
      <c r="CT498" s="61"/>
    </row>
    <row r="499" spans="16:98" x14ac:dyDescent="0.35">
      <c r="P499" s="24"/>
      <c r="U499" s="28"/>
      <c r="W499" s="27"/>
      <c r="Y499" s="27"/>
      <c r="AA499" s="27"/>
      <c r="AS499" s="42"/>
      <c r="AT499" s="45"/>
      <c r="AV499" s="45"/>
      <c r="AX499" s="45"/>
      <c r="AZ499" s="45"/>
      <c r="BB499" s="45"/>
      <c r="BD499" s="46"/>
      <c r="BE499" s="40"/>
      <c r="BH499" s="50"/>
      <c r="BK499" s="51"/>
      <c r="BM499" s="52"/>
      <c r="BN499" s="53"/>
      <c r="BO499" s="53"/>
      <c r="BP499" s="53"/>
      <c r="BQ499" s="53"/>
      <c r="BR499" s="53"/>
      <c r="BS499" s="51"/>
      <c r="BT499" s="51"/>
      <c r="BU499" s="54"/>
      <c r="BV499" s="54"/>
      <c r="BX499" s="52"/>
      <c r="BZ499" s="55"/>
      <c r="CB499" s="55"/>
      <c r="CD499" s="56"/>
      <c r="CE499" s="57"/>
      <c r="CF499" s="59"/>
      <c r="CG499" s="54"/>
      <c r="CH499" s="59"/>
      <c r="CI499" s="58"/>
      <c r="CJ499" s="54"/>
      <c r="CK499" s="59"/>
      <c r="CL499" s="54"/>
      <c r="CM499" s="54"/>
      <c r="CN499" s="56"/>
      <c r="CT499" s="61"/>
    </row>
    <row r="500" spans="16:98" x14ac:dyDescent="0.35">
      <c r="P500" s="24"/>
      <c r="U500" s="28"/>
      <c r="W500" s="27"/>
      <c r="Y500" s="27"/>
      <c r="AA500" s="27"/>
      <c r="AS500" s="42"/>
      <c r="AT500" s="45"/>
      <c r="AV500" s="45"/>
      <c r="AX500" s="45"/>
      <c r="AZ500" s="45"/>
      <c r="BB500" s="45"/>
      <c r="BD500" s="46"/>
      <c r="BE500" s="40"/>
      <c r="BH500" s="50"/>
      <c r="BK500" s="51"/>
      <c r="BM500" s="52"/>
      <c r="BN500" s="53"/>
      <c r="BO500" s="53"/>
      <c r="BP500" s="53"/>
      <c r="BQ500" s="53"/>
      <c r="BR500" s="53"/>
      <c r="BS500" s="51"/>
      <c r="BT500" s="51"/>
      <c r="BU500" s="54"/>
      <c r="BV500" s="54"/>
      <c r="BX500" s="52"/>
      <c r="BZ500" s="55"/>
      <c r="CB500" s="55"/>
      <c r="CD500" s="56"/>
      <c r="CE500" s="57"/>
      <c r="CF500" s="59"/>
      <c r="CG500" s="54"/>
      <c r="CH500" s="59"/>
      <c r="CI500" s="58"/>
      <c r="CJ500" s="54"/>
      <c r="CK500" s="59"/>
      <c r="CL500" s="54"/>
      <c r="CM500" s="54"/>
      <c r="CN500" s="56"/>
      <c r="CT500" s="61"/>
    </row>
  </sheetData>
  <mergeCells count="19">
    <mergeCell ref="CE1:CN1"/>
    <mergeCell ref="CO1:CU1"/>
    <mergeCell ref="BJ2:BM2"/>
    <mergeCell ref="BJ1:BM1"/>
    <mergeCell ref="BN1:BX1"/>
    <mergeCell ref="BY2:CD2"/>
    <mergeCell ref="BY1:CD1"/>
    <mergeCell ref="AE2:AJ2"/>
    <mergeCell ref="AE1:AJ1"/>
    <mergeCell ref="AK1:AO1"/>
    <mergeCell ref="AP1:AR1"/>
    <mergeCell ref="AS1:BF1"/>
    <mergeCell ref="U2:V2"/>
    <mergeCell ref="W2:X2"/>
    <mergeCell ref="Y2:Z2"/>
    <mergeCell ref="AA2:AB2"/>
    <mergeCell ref="I1:K1"/>
    <mergeCell ref="L1:P1"/>
    <mergeCell ref="Q1:AB1"/>
  </mergeCells>
  <dataValidations count="4">
    <dataValidation type="list" allowBlank="1" showInputMessage="1" showErrorMessage="1" sqref="BL3:BL500" xr:uid="{3D41CC64-A42A-49A4-AEDD-3870A81EA4B3}">
      <formula1>$J$2:$J$8</formula1>
    </dataValidation>
    <dataValidation type="list" allowBlank="1" showInputMessage="1" showErrorMessage="1" sqref="CA3:CA500 CC3:CC500" xr:uid="{D61EF5E8-B3C0-4D8B-974E-F0B41ABDF555}">
      <formula1>$I$2:$I$17</formula1>
    </dataValidation>
    <dataValidation type="list" allowBlank="1" showInputMessage="1" showErrorMessage="1" sqref="AW3:AW500 BF3:BF500 BC3:BC500 BA3:BA500 AY3:AY500" xr:uid="{34CE8EB0-4176-4476-814B-A7BECB1235C8}">
      <formula1>$B$2:$B$4</formula1>
    </dataValidation>
    <dataValidation type="list" allowBlank="1" showInputMessage="1" showErrorMessage="1" sqref="H3:H500 BG3:BG500 CQ3:CQ500 BY3:BY500 BJ3:BJ500 AK3:AQ500 AC3:AD500 AU3:AU500" xr:uid="{693260EA-2E56-40AD-B745-DE1400D9265F}">
      <formula1>#REF!</formula1>
    </dataValidation>
  </dataValidations>
  <pageMargins left="0.7" right="0.7" top="0.78740157499999996" bottom="0.78740157499999996"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027A5C4AB68A40A5017F28CDCC410C" ma:contentTypeVersion="9" ma:contentTypeDescription="Ein neues Dokument erstellen." ma:contentTypeScope="" ma:versionID="1a99cd73aac2ec3bc22b9c2ce7204c06">
  <xsd:schema xmlns:xsd="http://www.w3.org/2001/XMLSchema" xmlns:xs="http://www.w3.org/2001/XMLSchema" xmlns:p="http://schemas.microsoft.com/office/2006/metadata/properties" xmlns:ns2="ca47701c-f272-4f81-9665-1c7dbebc0776" targetNamespace="http://schemas.microsoft.com/office/2006/metadata/properties" ma:root="true" ma:fieldsID="73a2fa063bc59dd0a86a7bf46f0084a3" ns2:_="">
    <xsd:import namespace="ca47701c-f272-4f81-9665-1c7dbebc077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47701c-f272-4f81-9665-1c7dbebc07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948670-A414-46EC-9CF7-EB31FB0E5F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47701c-f272-4f81-9665-1c7dbebc07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B361AD-E7DE-410D-B412-FE786E4CCD01}">
  <ds:schemaRefs>
    <ds:schemaRef ds:uri="http://schemas.microsoft.com/office/2006/documentManagement/types"/>
    <ds:schemaRef ds:uri="http://purl.org/dc/terms/"/>
    <ds:schemaRef ds:uri="http://purl.org/dc/elements/1.1/"/>
    <ds:schemaRef ds:uri="http://schemas.microsoft.com/office/2006/metadata/properties"/>
    <ds:schemaRef ds:uri="http://www.w3.org/XML/1998/namespace"/>
    <ds:schemaRef ds:uri="ca47701c-f272-4f81-9665-1c7dbebc0776"/>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6E51DF79-961C-481B-B277-B226356C29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Hintergrundinformationen</vt:lpstr>
      <vt:lpstr>blanko Lager+Umschlag</vt:lpstr>
      <vt:lpstr>blanko Terminal</vt:lpstr>
      <vt:lpstr>Data_collection_multiple_sites</vt:lpstr>
      <vt:lpstr>'blanko Lager+Umschlag'!Druckbereich</vt:lpstr>
      <vt:lpstr>'blanko Terminal'!Druckbereich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Dobers, Kerstin</dc:creator>
  <cp:keywords/>
  <dc:description/>
  <cp:lastModifiedBy>Mielicki, Nils</cp:lastModifiedBy>
  <cp:revision/>
  <dcterms:created xsi:type="dcterms:W3CDTF">2020-10-09T08:56:56Z</dcterms:created>
  <dcterms:modified xsi:type="dcterms:W3CDTF">2021-05-06T07:16:35Z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0x01010081027A5C4AB68A40A5017F28CDCC410C</vt:lpwstr>
  </property>
</Properties>
</file>